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O:\CLC &amp; COLS\CLC\CLC 2019\2019 CLC 1\"/>
    </mc:Choice>
  </mc:AlternateContent>
  <xr:revisionPtr revIDLastSave="0" documentId="13_ncr:1_{BBD016B3-3DF4-4D66-AF3D-A64D11538760}" xr6:coauthVersionLast="43" xr6:coauthVersionMax="43" xr10:uidLastSave="{00000000-0000-0000-0000-000000000000}"/>
  <bookViews>
    <workbookView xWindow="-120" yWindow="-120" windowWidth="20640" windowHeight="11160" tabRatio="613" firstSheet="5" activeTab="11" xr2:uid="{00000000-000D-0000-FFFF-FFFF00000000}"/>
  </bookViews>
  <sheets>
    <sheet name="MASTER DATA" sheetId="1" r:id="rId1"/>
    <sheet name="MASTER DATA BASICS" sheetId="20" r:id="rId2"/>
    <sheet name="Top Basics Sq" sheetId="40" r:id="rId3"/>
    <sheet name="Distinguished Grads 10%" sheetId="47" r:id="rId4"/>
    <sheet name="Sheet1" sheetId="52" r:id="rId5"/>
    <sheet name="Academic" sheetId="42" r:id="rId6"/>
    <sheet name="Drill" sheetId="43" r:id="rId7"/>
    <sheet name="Dorm" sheetId="13" r:id="rId8"/>
    <sheet name="PT Ribbon" sheetId="15" r:id="rId9"/>
    <sheet name="Orienteering" sheetId="48" r:id="rId10"/>
    <sheet name="Wing and Flt CCs" sheetId="49" r:id="rId11"/>
    <sheet name="Wando Basics" sheetId="53" r:id="rId12"/>
  </sheets>
  <definedNames>
    <definedName name="_xlnm.Print_Area" localSheetId="0">'MASTER DATA'!$A$1:$AF$317</definedName>
    <definedName name="_xlnm.Print_Area" localSheetId="9">Orienteering!$A$1:$U$352</definedName>
    <definedName name="_xlnm.Print_Area" localSheetId="10">'Wing and Flt CCs'!$A$1:$E$38</definedName>
    <definedName name="_xlnm.Print_Titles" localSheetId="9">Orienteering!$1:$1</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6" i="53" l="1"/>
  <c r="W16" i="53"/>
  <c r="V16" i="53"/>
  <c r="O16" i="53"/>
  <c r="U16" i="53" s="1"/>
  <c r="I16" i="53"/>
  <c r="J16" i="53" s="1"/>
  <c r="X12" i="53"/>
  <c r="W12" i="53"/>
  <c r="V12" i="53"/>
  <c r="O12" i="53"/>
  <c r="I12" i="53"/>
  <c r="J12" i="53" s="1"/>
  <c r="T12" i="53" s="1"/>
  <c r="X17" i="53"/>
  <c r="W17" i="53"/>
  <c r="V17" i="53"/>
  <c r="O17" i="53"/>
  <c r="U17" i="53" s="1"/>
  <c r="I17" i="53"/>
  <c r="J17" i="53" s="1"/>
  <c r="T17" i="53" s="1"/>
  <c r="X11" i="53"/>
  <c r="W11" i="53"/>
  <c r="V11" i="53"/>
  <c r="O11" i="53"/>
  <c r="U11" i="53" s="1"/>
  <c r="I11" i="53"/>
  <c r="J11" i="53" s="1"/>
  <c r="X6" i="53"/>
  <c r="W6" i="53"/>
  <c r="V6" i="53"/>
  <c r="O6" i="53"/>
  <c r="U6" i="53" s="1"/>
  <c r="J6" i="53"/>
  <c r="I6" i="53"/>
  <c r="X10" i="53"/>
  <c r="W10" i="53"/>
  <c r="V10" i="53"/>
  <c r="O10" i="53"/>
  <c r="U10" i="53" s="1"/>
  <c r="I10" i="53"/>
  <c r="J10" i="53" s="1"/>
  <c r="X3" i="53"/>
  <c r="W3" i="53"/>
  <c r="V3" i="53"/>
  <c r="O3" i="53"/>
  <c r="U3" i="53" s="1"/>
  <c r="I3" i="53"/>
  <c r="J3" i="53" s="1"/>
  <c r="X18" i="53"/>
  <c r="W18" i="53"/>
  <c r="V18" i="53"/>
  <c r="O18" i="53"/>
  <c r="U18" i="53" s="1"/>
  <c r="J18" i="53"/>
  <c r="T18" i="53" s="1"/>
  <c r="I18" i="53"/>
  <c r="X8" i="53"/>
  <c r="W8" i="53"/>
  <c r="V8" i="53"/>
  <c r="O8" i="53"/>
  <c r="U8" i="53" s="1"/>
  <c r="I8" i="53"/>
  <c r="J8" i="53" s="1"/>
  <c r="T8" i="53" s="1"/>
  <c r="X7" i="53"/>
  <c r="W7" i="53"/>
  <c r="V7" i="53"/>
  <c r="O7" i="53"/>
  <c r="U7" i="53" s="1"/>
  <c r="I7" i="53"/>
  <c r="J7" i="53" s="1"/>
  <c r="X2" i="53"/>
  <c r="W2" i="53"/>
  <c r="V2" i="53"/>
  <c r="O2" i="53"/>
  <c r="U2" i="53" s="1"/>
  <c r="I2" i="53"/>
  <c r="J2" i="53" s="1"/>
  <c r="T2" i="53" s="1"/>
  <c r="X4" i="53"/>
  <c r="W4" i="53"/>
  <c r="V4" i="53"/>
  <c r="O4" i="53"/>
  <c r="U4" i="53" s="1"/>
  <c r="I4" i="53"/>
  <c r="J4" i="53" s="1"/>
  <c r="T4" i="53" s="1"/>
  <c r="X14" i="53"/>
  <c r="W14" i="53"/>
  <c r="V14" i="53"/>
  <c r="O14" i="53"/>
  <c r="U14" i="53" s="1"/>
  <c r="I14" i="53"/>
  <c r="J14" i="53" s="1"/>
  <c r="T14" i="53" s="1"/>
  <c r="X15" i="53"/>
  <c r="W15" i="53"/>
  <c r="V15" i="53"/>
  <c r="O15" i="53"/>
  <c r="I15" i="53"/>
  <c r="J15" i="53" s="1"/>
  <c r="T15" i="53" s="1"/>
  <c r="X5" i="53"/>
  <c r="W5" i="53"/>
  <c r="V5" i="53"/>
  <c r="O5" i="53"/>
  <c r="U5" i="53" s="1"/>
  <c r="I5" i="53"/>
  <c r="J5" i="53" s="1"/>
  <c r="X19" i="53"/>
  <c r="W19" i="53"/>
  <c r="V19" i="53"/>
  <c r="O19" i="53"/>
  <c r="I19" i="53"/>
  <c r="J19" i="53" s="1"/>
  <c r="T19" i="53" s="1"/>
  <c r="X13" i="53"/>
  <c r="W13" i="53"/>
  <c r="V13" i="53"/>
  <c r="O13" i="53"/>
  <c r="U13" i="53" s="1"/>
  <c r="I13" i="53"/>
  <c r="J13" i="53" s="1"/>
  <c r="T13" i="53" s="1"/>
  <c r="X9" i="53"/>
  <c r="W9" i="53"/>
  <c r="V9" i="53"/>
  <c r="O9" i="53"/>
  <c r="U9" i="53" s="1"/>
  <c r="I9" i="53"/>
  <c r="J9" i="53" s="1"/>
  <c r="S17" i="53" l="1"/>
  <c r="Y17" i="53" s="1"/>
  <c r="Z17" i="53" s="1"/>
  <c r="S13" i="53"/>
  <c r="Y13" i="53" s="1"/>
  <c r="Z13" i="53" s="1"/>
  <c r="S10" i="53"/>
  <c r="Y10" i="53" s="1"/>
  <c r="T10" i="53"/>
  <c r="S14" i="53"/>
  <c r="Y14" i="53" s="1"/>
  <c r="Z14" i="53" s="1"/>
  <c r="T7" i="53"/>
  <c r="S7" i="53"/>
  <c r="Y7" i="53" s="1"/>
  <c r="S8" i="53"/>
  <c r="Y8" i="53" s="1"/>
  <c r="Z8" i="53" s="1"/>
  <c r="T11" i="53"/>
  <c r="S11" i="53"/>
  <c r="Y11" i="53" s="1"/>
  <c r="T5" i="53"/>
  <c r="S5" i="53"/>
  <c r="Y5" i="53" s="1"/>
  <c r="U19" i="53"/>
  <c r="S19" i="53"/>
  <c r="Y19" i="53" s="1"/>
  <c r="U15" i="53"/>
  <c r="S15" i="53"/>
  <c r="Y15" i="53" s="1"/>
  <c r="T9" i="53"/>
  <c r="S9" i="53"/>
  <c r="Y9" i="53" s="1"/>
  <c r="T6" i="53"/>
  <c r="S6" i="53"/>
  <c r="Y6" i="53" s="1"/>
  <c r="S4" i="53"/>
  <c r="Y4" i="53" s="1"/>
  <c r="Z4" i="53" s="1"/>
  <c r="S2" i="53"/>
  <c r="Y2" i="53" s="1"/>
  <c r="Z2" i="53" s="1"/>
  <c r="T3" i="53"/>
  <c r="S3" i="53"/>
  <c r="Y3" i="53" s="1"/>
  <c r="T16" i="53"/>
  <c r="S16" i="53"/>
  <c r="Y16" i="53" s="1"/>
  <c r="S18" i="53"/>
  <c r="Y18" i="53" s="1"/>
  <c r="Z18" i="53" s="1"/>
  <c r="U12" i="53"/>
  <c r="S12" i="53"/>
  <c r="Y12" i="53" s="1"/>
  <c r="X245" i="48"/>
  <c r="W245" i="48"/>
  <c r="V245" i="48"/>
  <c r="O245" i="48"/>
  <c r="U245" i="48" s="1"/>
  <c r="I245" i="48"/>
  <c r="J245" i="48" s="1"/>
  <c r="X244" i="48"/>
  <c r="W244" i="48"/>
  <c r="V244" i="48"/>
  <c r="U244" i="48"/>
  <c r="O244" i="48"/>
  <c r="J244" i="48"/>
  <c r="T244" i="48" s="1"/>
  <c r="I244" i="48"/>
  <c r="X243" i="48"/>
  <c r="W243" i="48"/>
  <c r="V243" i="48"/>
  <c r="O243" i="48"/>
  <c r="U243" i="48" s="1"/>
  <c r="I243" i="48"/>
  <c r="J243" i="48" s="1"/>
  <c r="X242" i="48"/>
  <c r="W242" i="48"/>
  <c r="V242" i="48"/>
  <c r="U242" i="48"/>
  <c r="O242" i="48"/>
  <c r="J242" i="48"/>
  <c r="T242" i="48" s="1"/>
  <c r="I242" i="48"/>
  <c r="X241" i="48"/>
  <c r="W241" i="48"/>
  <c r="V241" i="48"/>
  <c r="O241" i="48"/>
  <c r="U241" i="48" s="1"/>
  <c r="I241" i="48"/>
  <c r="J241" i="48" s="1"/>
  <c r="X240" i="48"/>
  <c r="W240" i="48"/>
  <c r="V240" i="48"/>
  <c r="U240" i="48"/>
  <c r="O240" i="48"/>
  <c r="J240" i="48"/>
  <c r="T240" i="48" s="1"/>
  <c r="I240" i="48"/>
  <c r="X239" i="48"/>
  <c r="W239" i="48"/>
  <c r="V239" i="48"/>
  <c r="O239" i="48"/>
  <c r="U239" i="48" s="1"/>
  <c r="I239" i="48"/>
  <c r="J239" i="48" s="1"/>
  <c r="X238" i="48"/>
  <c r="W238" i="48"/>
  <c r="V238" i="48"/>
  <c r="U238" i="48"/>
  <c r="O238" i="48"/>
  <c r="J238" i="48"/>
  <c r="T238" i="48" s="1"/>
  <c r="I238" i="48"/>
  <c r="X237" i="48"/>
  <c r="W237" i="48"/>
  <c r="V237" i="48"/>
  <c r="O237" i="48"/>
  <c r="U237" i="48" s="1"/>
  <c r="I237" i="48"/>
  <c r="J237" i="48" s="1"/>
  <c r="X236" i="48"/>
  <c r="W236" i="48"/>
  <c r="V236" i="48"/>
  <c r="U236" i="48"/>
  <c r="O236" i="48"/>
  <c r="J236" i="48"/>
  <c r="T236" i="48" s="1"/>
  <c r="I236" i="48"/>
  <c r="X235" i="48"/>
  <c r="W235" i="48"/>
  <c r="V235" i="48"/>
  <c r="O235" i="48"/>
  <c r="U235" i="48" s="1"/>
  <c r="I235" i="48"/>
  <c r="J235" i="48" s="1"/>
  <c r="X234" i="48"/>
  <c r="W234" i="48"/>
  <c r="V234" i="48"/>
  <c r="U234" i="48"/>
  <c r="O234" i="48"/>
  <c r="J234" i="48"/>
  <c r="T234" i="48" s="1"/>
  <c r="I234" i="48"/>
  <c r="X233" i="48"/>
  <c r="W233" i="48"/>
  <c r="V233" i="48"/>
  <c r="O233" i="48"/>
  <c r="U233" i="48" s="1"/>
  <c r="I233" i="48"/>
  <c r="J233" i="48" s="1"/>
  <c r="X232" i="48"/>
  <c r="W232" i="48"/>
  <c r="V232" i="48"/>
  <c r="U232" i="48"/>
  <c r="O232" i="48"/>
  <c r="J232" i="48"/>
  <c r="T232" i="48" s="1"/>
  <c r="I232" i="48"/>
  <c r="X231" i="48"/>
  <c r="W231" i="48"/>
  <c r="V231" i="48"/>
  <c r="O231" i="48"/>
  <c r="U231" i="48" s="1"/>
  <c r="I231" i="48"/>
  <c r="J231" i="48" s="1"/>
  <c r="X230" i="48"/>
  <c r="W230" i="48"/>
  <c r="V230" i="48"/>
  <c r="U230" i="48"/>
  <c r="O230" i="48"/>
  <c r="J230" i="48"/>
  <c r="T230" i="48" s="1"/>
  <c r="I230" i="48"/>
  <c r="X229" i="48"/>
  <c r="W229" i="48"/>
  <c r="V229" i="48"/>
  <c r="O229" i="48"/>
  <c r="U229" i="48" s="1"/>
  <c r="I229" i="48"/>
  <c r="J229" i="48" s="1"/>
  <c r="X228" i="48"/>
  <c r="W228" i="48"/>
  <c r="V228" i="48"/>
  <c r="U228" i="48"/>
  <c r="O228" i="48"/>
  <c r="J228" i="48"/>
  <c r="T228" i="48" s="1"/>
  <c r="I228" i="48"/>
  <c r="X227" i="48"/>
  <c r="W227" i="48"/>
  <c r="V227" i="48"/>
  <c r="O227" i="48"/>
  <c r="U227" i="48" s="1"/>
  <c r="I227" i="48"/>
  <c r="J227" i="48" s="1"/>
  <c r="X226" i="48"/>
  <c r="W226" i="48"/>
  <c r="V226" i="48"/>
  <c r="U226" i="48"/>
  <c r="O226" i="48"/>
  <c r="J226" i="48"/>
  <c r="T226" i="48" s="1"/>
  <c r="I226" i="48"/>
  <c r="X225" i="48"/>
  <c r="W225" i="48"/>
  <c r="V225" i="48"/>
  <c r="O225" i="48"/>
  <c r="U225" i="48" s="1"/>
  <c r="I225" i="48"/>
  <c r="J225" i="48" s="1"/>
  <c r="X224" i="48"/>
  <c r="W224" i="48"/>
  <c r="V224" i="48"/>
  <c r="U224" i="48"/>
  <c r="O224" i="48"/>
  <c r="J224" i="48"/>
  <c r="T224" i="48" s="1"/>
  <c r="I224" i="48"/>
  <c r="X223" i="48"/>
  <c r="W223" i="48"/>
  <c r="V223" i="48"/>
  <c r="O223" i="48"/>
  <c r="U223" i="48" s="1"/>
  <c r="I223" i="48"/>
  <c r="J223" i="48" s="1"/>
  <c r="X222" i="48"/>
  <c r="W222" i="48"/>
  <c r="V222" i="48"/>
  <c r="U222" i="48"/>
  <c r="O222" i="48"/>
  <c r="J222" i="48"/>
  <c r="T222" i="48" s="1"/>
  <c r="I222" i="48"/>
  <c r="X221" i="48"/>
  <c r="W221" i="48"/>
  <c r="V221" i="48"/>
  <c r="O221" i="48"/>
  <c r="U221" i="48" s="1"/>
  <c r="I221" i="48"/>
  <c r="J221" i="48" s="1"/>
  <c r="X220" i="48"/>
  <c r="W220" i="48"/>
  <c r="V220" i="48"/>
  <c r="U220" i="48"/>
  <c r="O220" i="48"/>
  <c r="J220" i="48"/>
  <c r="T220" i="48" s="1"/>
  <c r="I220" i="48"/>
  <c r="X219" i="48"/>
  <c r="W219" i="48"/>
  <c r="V219" i="48"/>
  <c r="O219" i="48"/>
  <c r="U219" i="48" s="1"/>
  <c r="I219" i="48"/>
  <c r="J219" i="48" s="1"/>
  <c r="X218" i="48"/>
  <c r="W218" i="48"/>
  <c r="V218" i="48"/>
  <c r="U218" i="48"/>
  <c r="O218" i="48"/>
  <c r="J218" i="48"/>
  <c r="T218" i="48" s="1"/>
  <c r="I218" i="48"/>
  <c r="X217" i="48"/>
  <c r="W217" i="48"/>
  <c r="V217" i="48"/>
  <c r="O217" i="48"/>
  <c r="U217" i="48" s="1"/>
  <c r="I217" i="48"/>
  <c r="J217" i="48" s="1"/>
  <c r="X216" i="48"/>
  <c r="W216" i="48"/>
  <c r="V216" i="48"/>
  <c r="U216" i="48"/>
  <c r="O216" i="48"/>
  <c r="J216" i="48"/>
  <c r="T216" i="48" s="1"/>
  <c r="I216" i="48"/>
  <c r="X215" i="48"/>
  <c r="W215" i="48"/>
  <c r="V215" i="48"/>
  <c r="O215" i="48"/>
  <c r="U215" i="48" s="1"/>
  <c r="I215" i="48"/>
  <c r="J215" i="48" s="1"/>
  <c r="X214" i="48"/>
  <c r="W214" i="48"/>
  <c r="V214" i="48"/>
  <c r="U214" i="48"/>
  <c r="O214" i="48"/>
  <c r="J214" i="48"/>
  <c r="T214" i="48" s="1"/>
  <c r="I214" i="48"/>
  <c r="X213" i="48"/>
  <c r="W213" i="48"/>
  <c r="V213" i="48"/>
  <c r="O213" i="48"/>
  <c r="U213" i="48" s="1"/>
  <c r="I213" i="48"/>
  <c r="J213" i="48" s="1"/>
  <c r="X212" i="48"/>
  <c r="W212" i="48"/>
  <c r="V212" i="48"/>
  <c r="U212" i="48"/>
  <c r="O212" i="48"/>
  <c r="J212" i="48"/>
  <c r="T212" i="48" s="1"/>
  <c r="I212" i="48"/>
  <c r="X211" i="48"/>
  <c r="W211" i="48"/>
  <c r="V211" i="48"/>
  <c r="O211" i="48"/>
  <c r="U211" i="48" s="1"/>
  <c r="I211" i="48"/>
  <c r="J211" i="48" s="1"/>
  <c r="X210" i="48"/>
  <c r="W210" i="48"/>
  <c r="V210" i="48"/>
  <c r="U210" i="48"/>
  <c r="O210" i="48"/>
  <c r="J210" i="48"/>
  <c r="T210" i="48" s="1"/>
  <c r="I210" i="48"/>
  <c r="X209" i="48"/>
  <c r="W209" i="48"/>
  <c r="V209" i="48"/>
  <c r="O209" i="48"/>
  <c r="U209" i="48" s="1"/>
  <c r="I209" i="48"/>
  <c r="J209" i="48" s="1"/>
  <c r="X208" i="48"/>
  <c r="W208" i="48"/>
  <c r="V208" i="48"/>
  <c r="U208" i="48"/>
  <c r="O208" i="48"/>
  <c r="J208" i="48"/>
  <c r="T208" i="48" s="1"/>
  <c r="I208" i="48"/>
  <c r="X207" i="48"/>
  <c r="W207" i="48"/>
  <c r="V207" i="48"/>
  <c r="O207" i="48"/>
  <c r="U207" i="48" s="1"/>
  <c r="I207" i="48"/>
  <c r="J207" i="48" s="1"/>
  <c r="X206" i="48"/>
  <c r="W206" i="48"/>
  <c r="V206" i="48"/>
  <c r="U206" i="48"/>
  <c r="O206" i="48"/>
  <c r="J206" i="48"/>
  <c r="T206" i="48" s="1"/>
  <c r="I206" i="48"/>
  <c r="X205" i="48"/>
  <c r="W205" i="48"/>
  <c r="V205" i="48"/>
  <c r="O205" i="48"/>
  <c r="U205" i="48" s="1"/>
  <c r="I205" i="48"/>
  <c r="J205" i="48" s="1"/>
  <c r="X204" i="48"/>
  <c r="W204" i="48"/>
  <c r="V204" i="48"/>
  <c r="U204" i="48"/>
  <c r="O204" i="48"/>
  <c r="J204" i="48"/>
  <c r="T204" i="48" s="1"/>
  <c r="I204" i="48"/>
  <c r="X203" i="48"/>
  <c r="W203" i="48"/>
  <c r="V203" i="48"/>
  <c r="O203" i="48"/>
  <c r="U203" i="48" s="1"/>
  <c r="I203" i="48"/>
  <c r="J203" i="48" s="1"/>
  <c r="X202" i="48"/>
  <c r="W202" i="48"/>
  <c r="V202" i="48"/>
  <c r="U202" i="48"/>
  <c r="O202" i="48"/>
  <c r="J202" i="48"/>
  <c r="T202" i="48" s="1"/>
  <c r="I202" i="48"/>
  <c r="X201" i="48"/>
  <c r="W201" i="48"/>
  <c r="V201" i="48"/>
  <c r="O201" i="48"/>
  <c r="U201" i="48" s="1"/>
  <c r="I201" i="48"/>
  <c r="J201" i="48" s="1"/>
  <c r="X200" i="48"/>
  <c r="W200" i="48"/>
  <c r="V200" i="48"/>
  <c r="U200" i="48"/>
  <c r="O200" i="48"/>
  <c r="J200" i="48"/>
  <c r="T200" i="48" s="1"/>
  <c r="I200" i="48"/>
  <c r="X199" i="48"/>
  <c r="W199" i="48"/>
  <c r="V199" i="48"/>
  <c r="O199" i="48"/>
  <c r="U199" i="48" s="1"/>
  <c r="I199" i="48"/>
  <c r="J199" i="48" s="1"/>
  <c r="X198" i="48"/>
  <c r="W198" i="48"/>
  <c r="V198" i="48"/>
  <c r="U198" i="48"/>
  <c r="O198" i="48"/>
  <c r="J198" i="48"/>
  <c r="T198" i="48" s="1"/>
  <c r="I198" i="48"/>
  <c r="X197" i="48"/>
  <c r="W197" i="48"/>
  <c r="V197" i="48"/>
  <c r="O197" i="48"/>
  <c r="U197" i="48" s="1"/>
  <c r="I197" i="48"/>
  <c r="J197" i="48" s="1"/>
  <c r="X196" i="48"/>
  <c r="W196" i="48"/>
  <c r="V196" i="48"/>
  <c r="U196" i="48"/>
  <c r="O196" i="48"/>
  <c r="J196" i="48"/>
  <c r="T196" i="48" s="1"/>
  <c r="I196" i="48"/>
  <c r="X195" i="48"/>
  <c r="W195" i="48"/>
  <c r="V195" i="48"/>
  <c r="O195" i="48"/>
  <c r="U195" i="48" s="1"/>
  <c r="I195" i="48"/>
  <c r="J195" i="48" s="1"/>
  <c r="X194" i="48"/>
  <c r="W194" i="48"/>
  <c r="V194" i="48"/>
  <c r="U194" i="48"/>
  <c r="O194" i="48"/>
  <c r="J194" i="48"/>
  <c r="T194" i="48" s="1"/>
  <c r="I194" i="48"/>
  <c r="X193" i="48"/>
  <c r="W193" i="48"/>
  <c r="V193" i="48"/>
  <c r="O193" i="48"/>
  <c r="U193" i="48" s="1"/>
  <c r="I193" i="48"/>
  <c r="J193" i="48" s="1"/>
  <c r="X192" i="48"/>
  <c r="W192" i="48"/>
  <c r="V192" i="48"/>
  <c r="U192" i="48"/>
  <c r="O192" i="48"/>
  <c r="J192" i="48"/>
  <c r="T192" i="48" s="1"/>
  <c r="I192" i="48"/>
  <c r="X191" i="48"/>
  <c r="W191" i="48"/>
  <c r="V191" i="48"/>
  <c r="O191" i="48"/>
  <c r="U191" i="48" s="1"/>
  <c r="I191" i="48"/>
  <c r="J191" i="48" s="1"/>
  <c r="X190" i="48"/>
  <c r="W190" i="48"/>
  <c r="V190" i="48"/>
  <c r="U190" i="48"/>
  <c r="O190" i="48"/>
  <c r="J190" i="48"/>
  <c r="T190" i="48" s="1"/>
  <c r="I190" i="48"/>
  <c r="X189" i="48"/>
  <c r="W189" i="48"/>
  <c r="V189" i="48"/>
  <c r="O189" i="48"/>
  <c r="U189" i="48" s="1"/>
  <c r="I189" i="48"/>
  <c r="J189" i="48" s="1"/>
  <c r="X188" i="48"/>
  <c r="W188" i="48"/>
  <c r="V188" i="48"/>
  <c r="U188" i="48"/>
  <c r="O188" i="48"/>
  <c r="J188" i="48"/>
  <c r="T188" i="48" s="1"/>
  <c r="I188" i="48"/>
  <c r="X187" i="48"/>
  <c r="W187" i="48"/>
  <c r="V187" i="48"/>
  <c r="O187" i="48"/>
  <c r="U187" i="48" s="1"/>
  <c r="I187" i="48"/>
  <c r="J187" i="48" s="1"/>
  <c r="X186" i="48"/>
  <c r="W186" i="48"/>
  <c r="V186" i="48"/>
  <c r="U186" i="48"/>
  <c r="O186" i="48"/>
  <c r="J186" i="48"/>
  <c r="T186" i="48" s="1"/>
  <c r="I186" i="48"/>
  <c r="X185" i="48"/>
  <c r="W185" i="48"/>
  <c r="V185" i="48"/>
  <c r="O185" i="48"/>
  <c r="U185" i="48" s="1"/>
  <c r="I185" i="48"/>
  <c r="J185" i="48" s="1"/>
  <c r="X184" i="48"/>
  <c r="W184" i="48"/>
  <c r="V184" i="48"/>
  <c r="U184" i="48"/>
  <c r="O184" i="48"/>
  <c r="J184" i="48"/>
  <c r="T184" i="48" s="1"/>
  <c r="I184" i="48"/>
  <c r="X183" i="48"/>
  <c r="W183" i="48"/>
  <c r="V183" i="48"/>
  <c r="O183" i="48"/>
  <c r="U183" i="48" s="1"/>
  <c r="I183" i="48"/>
  <c r="J183" i="48" s="1"/>
  <c r="X182" i="48"/>
  <c r="W182" i="48"/>
  <c r="V182" i="48"/>
  <c r="U182" i="48"/>
  <c r="O182" i="48"/>
  <c r="J182" i="48"/>
  <c r="T182" i="48" s="1"/>
  <c r="I182" i="48"/>
  <c r="X181" i="48"/>
  <c r="W181" i="48"/>
  <c r="V181" i="48"/>
  <c r="O181" i="48"/>
  <c r="U181" i="48" s="1"/>
  <c r="I181" i="48"/>
  <c r="J181" i="48" s="1"/>
  <c r="X180" i="48"/>
  <c r="W180" i="48"/>
  <c r="V180" i="48"/>
  <c r="U180" i="48"/>
  <c r="O180" i="48"/>
  <c r="J180" i="48"/>
  <c r="T180" i="48" s="1"/>
  <c r="I180" i="48"/>
  <c r="X179" i="48"/>
  <c r="W179" i="48"/>
  <c r="V179" i="48"/>
  <c r="O179" i="48"/>
  <c r="U179" i="48" s="1"/>
  <c r="I179" i="48"/>
  <c r="J179" i="48" s="1"/>
  <c r="X178" i="48"/>
  <c r="W178" i="48"/>
  <c r="V178" i="48"/>
  <c r="U178" i="48"/>
  <c r="O178" i="48"/>
  <c r="J178" i="48"/>
  <c r="T178" i="48" s="1"/>
  <c r="I178" i="48"/>
  <c r="X177" i="48"/>
  <c r="W177" i="48"/>
  <c r="V177" i="48"/>
  <c r="O177" i="48"/>
  <c r="U177" i="48" s="1"/>
  <c r="I177" i="48"/>
  <c r="J177" i="48" s="1"/>
  <c r="X176" i="48"/>
  <c r="W176" i="48"/>
  <c r="V176" i="48"/>
  <c r="U176" i="48"/>
  <c r="O176" i="48"/>
  <c r="J176" i="48"/>
  <c r="T176" i="48" s="1"/>
  <c r="I176" i="48"/>
  <c r="X175" i="48"/>
  <c r="W175" i="48"/>
  <c r="V175" i="48"/>
  <c r="O175" i="48"/>
  <c r="U175" i="48" s="1"/>
  <c r="I175" i="48"/>
  <c r="J175" i="48" s="1"/>
  <c r="X174" i="48"/>
  <c r="W174" i="48"/>
  <c r="V174" i="48"/>
  <c r="U174" i="48"/>
  <c r="O174" i="48"/>
  <c r="J174" i="48"/>
  <c r="T174" i="48" s="1"/>
  <c r="I174" i="48"/>
  <c r="X173" i="48"/>
  <c r="W173" i="48"/>
  <c r="V173" i="48"/>
  <c r="O173" i="48"/>
  <c r="U173" i="48" s="1"/>
  <c r="I173" i="48"/>
  <c r="J173" i="48" s="1"/>
  <c r="X172" i="48"/>
  <c r="W172" i="48"/>
  <c r="V172" i="48"/>
  <c r="U172" i="48"/>
  <c r="O172" i="48"/>
  <c r="J172" i="48"/>
  <c r="T172" i="48" s="1"/>
  <c r="I172" i="48"/>
  <c r="X171" i="48"/>
  <c r="W171" i="48"/>
  <c r="V171" i="48"/>
  <c r="O171" i="48"/>
  <c r="U171" i="48" s="1"/>
  <c r="I171" i="48"/>
  <c r="J171" i="48" s="1"/>
  <c r="X170" i="48"/>
  <c r="W170" i="48"/>
  <c r="V170" i="48"/>
  <c r="U170" i="48"/>
  <c r="O170" i="48"/>
  <c r="J170" i="48"/>
  <c r="T170" i="48" s="1"/>
  <c r="I170" i="48"/>
  <c r="X169" i="48"/>
  <c r="W169" i="48"/>
  <c r="V169" i="48"/>
  <c r="O169" i="48"/>
  <c r="U169" i="48" s="1"/>
  <c r="I169" i="48"/>
  <c r="J169" i="48" s="1"/>
  <c r="X168" i="48"/>
  <c r="W168" i="48"/>
  <c r="V168" i="48"/>
  <c r="U168" i="48"/>
  <c r="O168" i="48"/>
  <c r="J168" i="48"/>
  <c r="T168" i="48" s="1"/>
  <c r="I168" i="48"/>
  <c r="X167" i="48"/>
  <c r="W167" i="48"/>
  <c r="V167" i="48"/>
  <c r="O167" i="48"/>
  <c r="U167" i="48" s="1"/>
  <c r="I167" i="48"/>
  <c r="J167" i="48" s="1"/>
  <c r="X166" i="48"/>
  <c r="W166" i="48"/>
  <c r="V166" i="48"/>
  <c r="U166" i="48"/>
  <c r="O166" i="48"/>
  <c r="J166" i="48"/>
  <c r="T166" i="48" s="1"/>
  <c r="I166" i="48"/>
  <c r="X165" i="48"/>
  <c r="W165" i="48"/>
  <c r="V165" i="48"/>
  <c r="O165" i="48"/>
  <c r="U165" i="48" s="1"/>
  <c r="I165" i="48"/>
  <c r="J165" i="48" s="1"/>
  <c r="X164" i="48"/>
  <c r="W164" i="48"/>
  <c r="V164" i="48"/>
  <c r="U164" i="48"/>
  <c r="O164" i="48"/>
  <c r="J164" i="48"/>
  <c r="T164" i="48" s="1"/>
  <c r="I164" i="48"/>
  <c r="X163" i="48"/>
  <c r="W163" i="48"/>
  <c r="V163" i="48"/>
  <c r="O163" i="48"/>
  <c r="U163" i="48" s="1"/>
  <c r="I163" i="48"/>
  <c r="J163" i="48" s="1"/>
  <c r="X162" i="48"/>
  <c r="W162" i="48"/>
  <c r="V162" i="48"/>
  <c r="U162" i="48"/>
  <c r="O162" i="48"/>
  <c r="J162" i="48"/>
  <c r="T162" i="48" s="1"/>
  <c r="I162" i="48"/>
  <c r="X161" i="48"/>
  <c r="W161" i="48"/>
  <c r="V161" i="48"/>
  <c r="O161" i="48"/>
  <c r="U161" i="48" s="1"/>
  <c r="I161" i="48"/>
  <c r="J161" i="48" s="1"/>
  <c r="S161" i="48" s="1"/>
  <c r="Y161" i="48" s="1"/>
  <c r="X160" i="48"/>
  <c r="W160" i="48"/>
  <c r="V160" i="48"/>
  <c r="U160" i="48"/>
  <c r="O160" i="48"/>
  <c r="J160" i="48"/>
  <c r="T160" i="48" s="1"/>
  <c r="I160" i="48"/>
  <c r="X159" i="48"/>
  <c r="W159" i="48"/>
  <c r="V159" i="48"/>
  <c r="O159" i="48"/>
  <c r="U159" i="48" s="1"/>
  <c r="I159" i="48"/>
  <c r="J159" i="48" s="1"/>
  <c r="X158" i="48"/>
  <c r="W158" i="48"/>
  <c r="V158" i="48"/>
  <c r="U158" i="48"/>
  <c r="O158" i="48"/>
  <c r="J158" i="48"/>
  <c r="T158" i="48" s="1"/>
  <c r="I158" i="48"/>
  <c r="X157" i="48"/>
  <c r="W157" i="48"/>
  <c r="V157" i="48"/>
  <c r="O157" i="48"/>
  <c r="U157" i="48" s="1"/>
  <c r="I157" i="48"/>
  <c r="J157" i="48" s="1"/>
  <c r="X156" i="48"/>
  <c r="W156" i="48"/>
  <c r="V156" i="48"/>
  <c r="U156" i="48"/>
  <c r="O156" i="48"/>
  <c r="J156" i="48"/>
  <c r="T156" i="48" s="1"/>
  <c r="I156" i="48"/>
  <c r="X155" i="48"/>
  <c r="W155" i="48"/>
  <c r="V155" i="48"/>
  <c r="O155" i="48"/>
  <c r="U155" i="48" s="1"/>
  <c r="I155" i="48"/>
  <c r="J155" i="48" s="1"/>
  <c r="X154" i="48"/>
  <c r="W154" i="48"/>
  <c r="V154" i="48"/>
  <c r="U154" i="48"/>
  <c r="O154" i="48"/>
  <c r="I154" i="48"/>
  <c r="J154" i="48" s="1"/>
  <c r="T154" i="48" s="1"/>
  <c r="X153" i="48"/>
  <c r="W153" i="48"/>
  <c r="V153" i="48"/>
  <c r="O153" i="48"/>
  <c r="U153" i="48" s="1"/>
  <c r="I153" i="48"/>
  <c r="J153" i="48" s="1"/>
  <c r="X152" i="48"/>
  <c r="W152" i="48"/>
  <c r="V152" i="48"/>
  <c r="U152" i="48"/>
  <c r="O152" i="48"/>
  <c r="J152" i="48"/>
  <c r="T152" i="48" s="1"/>
  <c r="I152" i="48"/>
  <c r="X151" i="48"/>
  <c r="W151" i="48"/>
  <c r="V151" i="48"/>
  <c r="O151" i="48"/>
  <c r="U151" i="48" s="1"/>
  <c r="I151" i="48"/>
  <c r="J151" i="48" s="1"/>
  <c r="X150" i="48"/>
  <c r="W150" i="48"/>
  <c r="V150" i="48"/>
  <c r="U150" i="48"/>
  <c r="O150" i="48"/>
  <c r="J150" i="48"/>
  <c r="T150" i="48" s="1"/>
  <c r="I150" i="48"/>
  <c r="X149" i="48"/>
  <c r="W149" i="48"/>
  <c r="V149" i="48"/>
  <c r="O149" i="48"/>
  <c r="U149" i="48" s="1"/>
  <c r="I149" i="48"/>
  <c r="J149" i="48" s="1"/>
  <c r="X148" i="48"/>
  <c r="W148" i="48"/>
  <c r="V148" i="48"/>
  <c r="U148" i="48"/>
  <c r="O148" i="48"/>
  <c r="J148" i="48"/>
  <c r="T148" i="48" s="1"/>
  <c r="I148" i="48"/>
  <c r="X147" i="48"/>
  <c r="W147" i="48"/>
  <c r="V147" i="48"/>
  <c r="O147" i="48"/>
  <c r="U147" i="48" s="1"/>
  <c r="I147" i="48"/>
  <c r="J147" i="48" s="1"/>
  <c r="X146" i="48"/>
  <c r="W146" i="48"/>
  <c r="V146" i="48"/>
  <c r="U146" i="48"/>
  <c r="O146" i="48"/>
  <c r="J146" i="48"/>
  <c r="T146" i="48" s="1"/>
  <c r="I146" i="48"/>
  <c r="X145" i="48"/>
  <c r="W145" i="48"/>
  <c r="V145" i="48"/>
  <c r="O145" i="48"/>
  <c r="U145" i="48" s="1"/>
  <c r="I145" i="48"/>
  <c r="J145" i="48" s="1"/>
  <c r="X144" i="48"/>
  <c r="W144" i="48"/>
  <c r="V144" i="48"/>
  <c r="U144" i="48"/>
  <c r="O144" i="48"/>
  <c r="J144" i="48"/>
  <c r="T144" i="48" s="1"/>
  <c r="I144" i="48"/>
  <c r="X143" i="48"/>
  <c r="W143" i="48"/>
  <c r="V143" i="48"/>
  <c r="O143" i="48"/>
  <c r="U143" i="48" s="1"/>
  <c r="I143" i="48"/>
  <c r="J143" i="48" s="1"/>
  <c r="X142" i="48"/>
  <c r="W142" i="48"/>
  <c r="V142" i="48"/>
  <c r="U142" i="48"/>
  <c r="O142" i="48"/>
  <c r="J142" i="48"/>
  <c r="T142" i="48" s="1"/>
  <c r="I142" i="48"/>
  <c r="X141" i="48"/>
  <c r="W141" i="48"/>
  <c r="V141" i="48"/>
  <c r="O141" i="48"/>
  <c r="U141" i="48" s="1"/>
  <c r="I141" i="48"/>
  <c r="J141" i="48" s="1"/>
  <c r="X140" i="48"/>
  <c r="W140" i="48"/>
  <c r="V140" i="48"/>
  <c r="U140" i="48"/>
  <c r="O140" i="48"/>
  <c r="J140" i="48"/>
  <c r="T140" i="48" s="1"/>
  <c r="I140" i="48"/>
  <c r="X139" i="48"/>
  <c r="W139" i="48"/>
  <c r="V139" i="48"/>
  <c r="O139" i="48"/>
  <c r="U139" i="48" s="1"/>
  <c r="I139" i="48"/>
  <c r="J139" i="48" s="1"/>
  <c r="X138" i="48"/>
  <c r="W138" i="48"/>
  <c r="V138" i="48"/>
  <c r="U138" i="48"/>
  <c r="O138" i="48"/>
  <c r="J138" i="48"/>
  <c r="T138" i="48" s="1"/>
  <c r="I138" i="48"/>
  <c r="X137" i="48"/>
  <c r="W137" i="48"/>
  <c r="V137" i="48"/>
  <c r="O137" i="48"/>
  <c r="U137" i="48" s="1"/>
  <c r="I137" i="48"/>
  <c r="J137" i="48" s="1"/>
  <c r="X136" i="48"/>
  <c r="W136" i="48"/>
  <c r="V136" i="48"/>
  <c r="U136" i="48"/>
  <c r="O136" i="48"/>
  <c r="J136" i="48"/>
  <c r="T136" i="48" s="1"/>
  <c r="I136" i="48"/>
  <c r="X135" i="48"/>
  <c r="W135" i="48"/>
  <c r="V135" i="48"/>
  <c r="O135" i="48"/>
  <c r="U135" i="48" s="1"/>
  <c r="I135" i="48"/>
  <c r="J135" i="48" s="1"/>
  <c r="X134" i="48"/>
  <c r="W134" i="48"/>
  <c r="V134" i="48"/>
  <c r="U134" i="48"/>
  <c r="O134" i="48"/>
  <c r="J134" i="48"/>
  <c r="T134" i="48" s="1"/>
  <c r="I134" i="48"/>
  <c r="X133" i="48"/>
  <c r="W133" i="48"/>
  <c r="V133" i="48"/>
  <c r="O133" i="48"/>
  <c r="U133" i="48" s="1"/>
  <c r="I133" i="48"/>
  <c r="J133" i="48" s="1"/>
  <c r="X132" i="48"/>
  <c r="W132" i="48"/>
  <c r="V132" i="48"/>
  <c r="U132" i="48"/>
  <c r="O132" i="48"/>
  <c r="J132" i="48"/>
  <c r="T132" i="48" s="1"/>
  <c r="I132" i="48"/>
  <c r="X131" i="48"/>
  <c r="W131" i="48"/>
  <c r="V131" i="48"/>
  <c r="O131" i="48"/>
  <c r="U131" i="48" s="1"/>
  <c r="I131" i="48"/>
  <c r="J131" i="48" s="1"/>
  <c r="X130" i="48"/>
  <c r="W130" i="48"/>
  <c r="V130" i="48"/>
  <c r="U130" i="48"/>
  <c r="O130" i="48"/>
  <c r="J130" i="48"/>
  <c r="T130" i="48" s="1"/>
  <c r="I130" i="48"/>
  <c r="X129" i="48"/>
  <c r="W129" i="48"/>
  <c r="V129" i="48"/>
  <c r="O129" i="48"/>
  <c r="U129" i="48" s="1"/>
  <c r="I129" i="48"/>
  <c r="J129" i="48" s="1"/>
  <c r="X128" i="48"/>
  <c r="W128" i="48"/>
  <c r="V128" i="48"/>
  <c r="U128" i="48"/>
  <c r="O128" i="48"/>
  <c r="J128" i="48"/>
  <c r="T128" i="48" s="1"/>
  <c r="I128" i="48"/>
  <c r="X127" i="48"/>
  <c r="W127" i="48"/>
  <c r="V127" i="48"/>
  <c r="O127" i="48"/>
  <c r="U127" i="48" s="1"/>
  <c r="I127" i="48"/>
  <c r="J127" i="48" s="1"/>
  <c r="X126" i="48"/>
  <c r="W126" i="48"/>
  <c r="V126" i="48"/>
  <c r="U126" i="48"/>
  <c r="O126" i="48"/>
  <c r="J126" i="48"/>
  <c r="T126" i="48" s="1"/>
  <c r="I126" i="48"/>
  <c r="X125" i="48"/>
  <c r="W125" i="48"/>
  <c r="V125" i="48"/>
  <c r="O125" i="48"/>
  <c r="U125" i="48" s="1"/>
  <c r="I125" i="48"/>
  <c r="J125" i="48" s="1"/>
  <c r="X124" i="48"/>
  <c r="W124" i="48"/>
  <c r="V124" i="48"/>
  <c r="U124" i="48"/>
  <c r="O124" i="48"/>
  <c r="J124" i="48"/>
  <c r="T124" i="48" s="1"/>
  <c r="I124" i="48"/>
  <c r="X123" i="48"/>
  <c r="W123" i="48"/>
  <c r="V123" i="48"/>
  <c r="O123" i="48"/>
  <c r="U123" i="48" s="1"/>
  <c r="I123" i="48"/>
  <c r="J123" i="48" s="1"/>
  <c r="X122" i="48"/>
  <c r="W122" i="48"/>
  <c r="V122" i="48"/>
  <c r="U122" i="48"/>
  <c r="O122" i="48"/>
  <c r="J122" i="48"/>
  <c r="T122" i="48" s="1"/>
  <c r="I122" i="48"/>
  <c r="X121" i="48"/>
  <c r="W121" i="48"/>
  <c r="V121" i="48"/>
  <c r="O121" i="48"/>
  <c r="U121" i="48" s="1"/>
  <c r="I121" i="48"/>
  <c r="J121" i="48" s="1"/>
  <c r="X120" i="48"/>
  <c r="W120" i="48"/>
  <c r="V120" i="48"/>
  <c r="U120" i="48"/>
  <c r="O120" i="48"/>
  <c r="J120" i="48"/>
  <c r="T120" i="48" s="1"/>
  <c r="I120" i="48"/>
  <c r="X119" i="48"/>
  <c r="W119" i="48"/>
  <c r="V119" i="48"/>
  <c r="O119" i="48"/>
  <c r="U119" i="48" s="1"/>
  <c r="I119" i="48"/>
  <c r="J119" i="48" s="1"/>
  <c r="X118" i="48"/>
  <c r="W118" i="48"/>
  <c r="V118" i="48"/>
  <c r="U118" i="48"/>
  <c r="O118" i="48"/>
  <c r="J118" i="48"/>
  <c r="T118" i="48" s="1"/>
  <c r="I118" i="48"/>
  <c r="X117" i="48"/>
  <c r="W117" i="48"/>
  <c r="V117" i="48"/>
  <c r="O117" i="48"/>
  <c r="U117" i="48" s="1"/>
  <c r="I117" i="48"/>
  <c r="J117" i="48" s="1"/>
  <c r="X116" i="48"/>
  <c r="W116" i="48"/>
  <c r="V116" i="48"/>
  <c r="U116" i="48"/>
  <c r="O116" i="48"/>
  <c r="J116" i="48"/>
  <c r="T116" i="48" s="1"/>
  <c r="I116" i="48"/>
  <c r="X115" i="48"/>
  <c r="W115" i="48"/>
  <c r="V115" i="48"/>
  <c r="O115" i="48"/>
  <c r="U115" i="48" s="1"/>
  <c r="I115" i="48"/>
  <c r="J115" i="48" s="1"/>
  <c r="X114" i="48"/>
  <c r="W114" i="48"/>
  <c r="V114" i="48"/>
  <c r="U114" i="48"/>
  <c r="O114" i="48"/>
  <c r="J114" i="48"/>
  <c r="T114" i="48" s="1"/>
  <c r="I114" i="48"/>
  <c r="X113" i="48"/>
  <c r="W113" i="48"/>
  <c r="V113" i="48"/>
  <c r="O113" i="48"/>
  <c r="U113" i="48" s="1"/>
  <c r="I113" i="48"/>
  <c r="J113" i="48" s="1"/>
  <c r="X112" i="48"/>
  <c r="W112" i="48"/>
  <c r="V112" i="48"/>
  <c r="U112" i="48"/>
  <c r="O112" i="48"/>
  <c r="J112" i="48"/>
  <c r="T112" i="48" s="1"/>
  <c r="I112" i="48"/>
  <c r="X111" i="48"/>
  <c r="W111" i="48"/>
  <c r="V111" i="48"/>
  <c r="O111" i="48"/>
  <c r="U111" i="48" s="1"/>
  <c r="I111" i="48"/>
  <c r="J111" i="48" s="1"/>
  <c r="X110" i="48"/>
  <c r="W110" i="48"/>
  <c r="V110" i="48"/>
  <c r="U110" i="48"/>
  <c r="O110" i="48"/>
  <c r="J110" i="48"/>
  <c r="T110" i="48" s="1"/>
  <c r="I110" i="48"/>
  <c r="X109" i="48"/>
  <c r="W109" i="48"/>
  <c r="V109" i="48"/>
  <c r="O109" i="48"/>
  <c r="U109" i="48" s="1"/>
  <c r="I109" i="48"/>
  <c r="J109" i="48" s="1"/>
  <c r="X108" i="48"/>
  <c r="W108" i="48"/>
  <c r="V108" i="48"/>
  <c r="U108" i="48"/>
  <c r="O108" i="48"/>
  <c r="J108" i="48"/>
  <c r="T108" i="48" s="1"/>
  <c r="I108" i="48"/>
  <c r="X107" i="48"/>
  <c r="W107" i="48"/>
  <c r="V107" i="48"/>
  <c r="O107" i="48"/>
  <c r="U107" i="48" s="1"/>
  <c r="I107" i="48"/>
  <c r="J107" i="48" s="1"/>
  <c r="X106" i="48"/>
  <c r="W106" i="48"/>
  <c r="V106" i="48"/>
  <c r="U106" i="48"/>
  <c r="O106" i="48"/>
  <c r="J106" i="48"/>
  <c r="T106" i="48" s="1"/>
  <c r="I106" i="48"/>
  <c r="X105" i="48"/>
  <c r="W105" i="48"/>
  <c r="V105" i="48"/>
  <c r="O105" i="48"/>
  <c r="U105" i="48" s="1"/>
  <c r="I105" i="48"/>
  <c r="J105" i="48" s="1"/>
  <c r="X104" i="48"/>
  <c r="W104" i="48"/>
  <c r="V104" i="48"/>
  <c r="U104" i="48"/>
  <c r="O104" i="48"/>
  <c r="J104" i="48"/>
  <c r="T104" i="48" s="1"/>
  <c r="I104" i="48"/>
  <c r="X103" i="48"/>
  <c r="W103" i="48"/>
  <c r="V103" i="48"/>
  <c r="O103" i="48"/>
  <c r="U103" i="48" s="1"/>
  <c r="I103" i="48"/>
  <c r="J103" i="48" s="1"/>
  <c r="X102" i="48"/>
  <c r="W102" i="48"/>
  <c r="V102" i="48"/>
  <c r="U102" i="48"/>
  <c r="O102" i="48"/>
  <c r="J102" i="48"/>
  <c r="T102" i="48" s="1"/>
  <c r="I102" i="48"/>
  <c r="X101" i="48"/>
  <c r="W101" i="48"/>
  <c r="V101" i="48"/>
  <c r="O101" i="48"/>
  <c r="U101" i="48" s="1"/>
  <c r="I101" i="48"/>
  <c r="J101" i="48" s="1"/>
  <c r="X100" i="48"/>
  <c r="W100" i="48"/>
  <c r="V100" i="48"/>
  <c r="U100" i="48"/>
  <c r="O100" i="48"/>
  <c r="J100" i="48"/>
  <c r="T100" i="48" s="1"/>
  <c r="I100" i="48"/>
  <c r="X99" i="48"/>
  <c r="W99" i="48"/>
  <c r="V99" i="48"/>
  <c r="O99" i="48"/>
  <c r="U99" i="48" s="1"/>
  <c r="I99" i="48"/>
  <c r="J99" i="48" s="1"/>
  <c r="X98" i="48"/>
  <c r="W98" i="48"/>
  <c r="V98" i="48"/>
  <c r="U98" i="48"/>
  <c r="O98" i="48"/>
  <c r="J98" i="48"/>
  <c r="T98" i="48" s="1"/>
  <c r="I98" i="48"/>
  <c r="X97" i="48"/>
  <c r="W97" i="48"/>
  <c r="V97" i="48"/>
  <c r="O97" i="48"/>
  <c r="U97" i="48" s="1"/>
  <c r="I97" i="48"/>
  <c r="J97" i="48" s="1"/>
  <c r="X96" i="48"/>
  <c r="W96" i="48"/>
  <c r="V96" i="48"/>
  <c r="U96" i="48"/>
  <c r="O96" i="48"/>
  <c r="J96" i="48"/>
  <c r="T96" i="48" s="1"/>
  <c r="I96" i="48"/>
  <c r="X95" i="48"/>
  <c r="W95" i="48"/>
  <c r="V95" i="48"/>
  <c r="O95" i="48"/>
  <c r="U95" i="48" s="1"/>
  <c r="I95" i="48"/>
  <c r="J95" i="48" s="1"/>
  <c r="X94" i="48"/>
  <c r="W94" i="48"/>
  <c r="V94" i="48"/>
  <c r="U94" i="48"/>
  <c r="O94" i="48"/>
  <c r="J94" i="48"/>
  <c r="T94" i="48" s="1"/>
  <c r="I94" i="48"/>
  <c r="X93" i="48"/>
  <c r="W93" i="48"/>
  <c r="V93" i="48"/>
  <c r="O93" i="48"/>
  <c r="U93" i="48" s="1"/>
  <c r="I93" i="48"/>
  <c r="J93" i="48" s="1"/>
  <c r="X92" i="48"/>
  <c r="W92" i="48"/>
  <c r="V92" i="48"/>
  <c r="U92" i="48"/>
  <c r="O92" i="48"/>
  <c r="J92" i="48"/>
  <c r="T92" i="48" s="1"/>
  <c r="I92" i="48"/>
  <c r="X91" i="48"/>
  <c r="W91" i="48"/>
  <c r="V91" i="48"/>
  <c r="O91" i="48"/>
  <c r="U91" i="48" s="1"/>
  <c r="I91" i="48"/>
  <c r="J91" i="48" s="1"/>
  <c r="X90" i="48"/>
  <c r="W90" i="48"/>
  <c r="V90" i="48"/>
  <c r="U90" i="48"/>
  <c r="O90" i="48"/>
  <c r="J90" i="48"/>
  <c r="T90" i="48" s="1"/>
  <c r="I90" i="48"/>
  <c r="X89" i="48"/>
  <c r="W89" i="48"/>
  <c r="V89" i="48"/>
  <c r="O89" i="48"/>
  <c r="U89" i="48" s="1"/>
  <c r="I89" i="48"/>
  <c r="J89" i="48" s="1"/>
  <c r="X88" i="48"/>
  <c r="W88" i="48"/>
  <c r="V88" i="48"/>
  <c r="U88" i="48"/>
  <c r="O88" i="48"/>
  <c r="J88" i="48"/>
  <c r="T88" i="48" s="1"/>
  <c r="I88" i="48"/>
  <c r="X87" i="48"/>
  <c r="W87" i="48"/>
  <c r="V87" i="48"/>
  <c r="O87" i="48"/>
  <c r="U87" i="48" s="1"/>
  <c r="I87" i="48"/>
  <c r="J87" i="48" s="1"/>
  <c r="X86" i="48"/>
  <c r="W86" i="48"/>
  <c r="V86" i="48"/>
  <c r="U86" i="48"/>
  <c r="O86" i="48"/>
  <c r="J86" i="48"/>
  <c r="T86" i="48" s="1"/>
  <c r="I86" i="48"/>
  <c r="X85" i="48"/>
  <c r="W85" i="48"/>
  <c r="V85" i="48"/>
  <c r="O85" i="48"/>
  <c r="U85" i="48" s="1"/>
  <c r="I85" i="48"/>
  <c r="J85" i="48" s="1"/>
  <c r="X84" i="48"/>
  <c r="W84" i="48"/>
  <c r="V84" i="48"/>
  <c r="U84" i="48"/>
  <c r="O84" i="48"/>
  <c r="J84" i="48"/>
  <c r="T84" i="48" s="1"/>
  <c r="I84" i="48"/>
  <c r="X83" i="48"/>
  <c r="W83" i="48"/>
  <c r="V83" i="48"/>
  <c r="O83" i="48"/>
  <c r="U83" i="48" s="1"/>
  <c r="I83" i="48"/>
  <c r="J83" i="48" s="1"/>
  <c r="X82" i="48"/>
  <c r="W82" i="48"/>
  <c r="V82" i="48"/>
  <c r="U82" i="48"/>
  <c r="O82" i="48"/>
  <c r="J82" i="48"/>
  <c r="T82" i="48" s="1"/>
  <c r="I82" i="48"/>
  <c r="X81" i="48"/>
  <c r="W81" i="48"/>
  <c r="V81" i="48"/>
  <c r="O81" i="48"/>
  <c r="U81" i="48" s="1"/>
  <c r="I81" i="48"/>
  <c r="J81" i="48" s="1"/>
  <c r="X80" i="48"/>
  <c r="W80" i="48"/>
  <c r="V80" i="48"/>
  <c r="U80" i="48"/>
  <c r="O80" i="48"/>
  <c r="J80" i="48"/>
  <c r="T80" i="48" s="1"/>
  <c r="I80" i="48"/>
  <c r="X79" i="48"/>
  <c r="W79" i="48"/>
  <c r="V79" i="48"/>
  <c r="O79" i="48"/>
  <c r="U79" i="48" s="1"/>
  <c r="I79" i="48"/>
  <c r="J79" i="48" s="1"/>
  <c r="X78" i="48"/>
  <c r="W78" i="48"/>
  <c r="V78" i="48"/>
  <c r="U78" i="48"/>
  <c r="O78" i="48"/>
  <c r="J78" i="48"/>
  <c r="T78" i="48" s="1"/>
  <c r="I78" i="48"/>
  <c r="X77" i="48"/>
  <c r="W77" i="48"/>
  <c r="V77" i="48"/>
  <c r="O77" i="48"/>
  <c r="U77" i="48" s="1"/>
  <c r="I77" i="48"/>
  <c r="J77" i="48" s="1"/>
  <c r="X76" i="48"/>
  <c r="W76" i="48"/>
  <c r="V76" i="48"/>
  <c r="U76" i="48"/>
  <c r="O76" i="48"/>
  <c r="J76" i="48"/>
  <c r="T76" i="48" s="1"/>
  <c r="I76" i="48"/>
  <c r="X75" i="48"/>
  <c r="W75" i="48"/>
  <c r="V75" i="48"/>
  <c r="O75" i="48"/>
  <c r="U75" i="48" s="1"/>
  <c r="I75" i="48"/>
  <c r="J75" i="48" s="1"/>
  <c r="X74" i="48"/>
  <c r="W74" i="48"/>
  <c r="V74" i="48"/>
  <c r="U74" i="48"/>
  <c r="O74" i="48"/>
  <c r="J74" i="48"/>
  <c r="T74" i="48" s="1"/>
  <c r="I74" i="48"/>
  <c r="X73" i="48"/>
  <c r="W73" i="48"/>
  <c r="V73" i="48"/>
  <c r="O73" i="48"/>
  <c r="U73" i="48" s="1"/>
  <c r="I73" i="48"/>
  <c r="J73" i="48" s="1"/>
  <c r="X72" i="48"/>
  <c r="W72" i="48"/>
  <c r="V72" i="48"/>
  <c r="U72" i="48"/>
  <c r="O72" i="48"/>
  <c r="J72" i="48"/>
  <c r="T72" i="48" s="1"/>
  <c r="I72" i="48"/>
  <c r="X71" i="48"/>
  <c r="W71" i="48"/>
  <c r="V71" i="48"/>
  <c r="O71" i="48"/>
  <c r="U71" i="48" s="1"/>
  <c r="I71" i="48"/>
  <c r="J71" i="48" s="1"/>
  <c r="X70" i="48"/>
  <c r="W70" i="48"/>
  <c r="V70" i="48"/>
  <c r="U70" i="48"/>
  <c r="O70" i="48"/>
  <c r="J70" i="48"/>
  <c r="T70" i="48" s="1"/>
  <c r="I70" i="48"/>
  <c r="X69" i="48"/>
  <c r="W69" i="48"/>
  <c r="V69" i="48"/>
  <c r="O69" i="48"/>
  <c r="U69" i="48" s="1"/>
  <c r="I69" i="48"/>
  <c r="J69" i="48" s="1"/>
  <c r="X68" i="48"/>
  <c r="W68" i="48"/>
  <c r="V68" i="48"/>
  <c r="U68" i="48"/>
  <c r="O68" i="48"/>
  <c r="J68" i="48"/>
  <c r="T68" i="48" s="1"/>
  <c r="I68" i="48"/>
  <c r="X67" i="48"/>
  <c r="W67" i="48"/>
  <c r="V67" i="48"/>
  <c r="O67" i="48"/>
  <c r="U67" i="48" s="1"/>
  <c r="I67" i="48"/>
  <c r="J67" i="48" s="1"/>
  <c r="X66" i="48"/>
  <c r="W66" i="48"/>
  <c r="V66" i="48"/>
  <c r="U66" i="48"/>
  <c r="O66" i="48"/>
  <c r="J66" i="48"/>
  <c r="T66" i="48" s="1"/>
  <c r="I66" i="48"/>
  <c r="X65" i="48"/>
  <c r="W65" i="48"/>
  <c r="V65" i="48"/>
  <c r="O65" i="48"/>
  <c r="U65" i="48" s="1"/>
  <c r="I65" i="48"/>
  <c r="J65" i="48" s="1"/>
  <c r="X64" i="48"/>
  <c r="W64" i="48"/>
  <c r="V64" i="48"/>
  <c r="U64" i="48"/>
  <c r="O64" i="48"/>
  <c r="J64" i="48"/>
  <c r="T64" i="48" s="1"/>
  <c r="I64" i="48"/>
  <c r="X63" i="48"/>
  <c r="W63" i="48"/>
  <c r="V63" i="48"/>
  <c r="O63" i="48"/>
  <c r="U63" i="48" s="1"/>
  <c r="I63" i="48"/>
  <c r="J63" i="48" s="1"/>
  <c r="X62" i="48"/>
  <c r="W62" i="48"/>
  <c r="V62" i="48"/>
  <c r="U62" i="48"/>
  <c r="O62" i="48"/>
  <c r="J62" i="48"/>
  <c r="T62" i="48" s="1"/>
  <c r="I62" i="48"/>
  <c r="X61" i="48"/>
  <c r="W61" i="48"/>
  <c r="V61" i="48"/>
  <c r="O61" i="48"/>
  <c r="U61" i="48" s="1"/>
  <c r="I61" i="48"/>
  <c r="J61" i="48" s="1"/>
  <c r="X60" i="48"/>
  <c r="W60" i="48"/>
  <c r="V60" i="48"/>
  <c r="U60" i="48"/>
  <c r="O60" i="48"/>
  <c r="J60" i="48"/>
  <c r="T60" i="48" s="1"/>
  <c r="I60" i="48"/>
  <c r="X59" i="48"/>
  <c r="W59" i="48"/>
  <c r="V59" i="48"/>
  <c r="O59" i="48"/>
  <c r="U59" i="48" s="1"/>
  <c r="I59" i="48"/>
  <c r="J59" i="48" s="1"/>
  <c r="X58" i="48"/>
  <c r="W58" i="48"/>
  <c r="V58" i="48"/>
  <c r="U58" i="48"/>
  <c r="O58" i="48"/>
  <c r="J58" i="48"/>
  <c r="T58" i="48" s="1"/>
  <c r="I58" i="48"/>
  <c r="X57" i="48"/>
  <c r="W57" i="48"/>
  <c r="V57" i="48"/>
  <c r="O57" i="48"/>
  <c r="U57" i="48" s="1"/>
  <c r="I57" i="48"/>
  <c r="J57" i="48" s="1"/>
  <c r="X56" i="48"/>
  <c r="W56" i="48"/>
  <c r="V56" i="48"/>
  <c r="U56" i="48"/>
  <c r="O56" i="48"/>
  <c r="J56" i="48"/>
  <c r="T56" i="48" s="1"/>
  <c r="I56" i="48"/>
  <c r="X55" i="48"/>
  <c r="W55" i="48"/>
  <c r="V55" i="48"/>
  <c r="O55" i="48"/>
  <c r="U55" i="48" s="1"/>
  <c r="I55" i="48"/>
  <c r="J55" i="48" s="1"/>
  <c r="X54" i="48"/>
  <c r="W54" i="48"/>
  <c r="V54" i="48"/>
  <c r="U54" i="48"/>
  <c r="O54" i="48"/>
  <c r="J54" i="48"/>
  <c r="T54" i="48" s="1"/>
  <c r="I54" i="48"/>
  <c r="X53" i="48"/>
  <c r="W53" i="48"/>
  <c r="V53" i="48"/>
  <c r="O53" i="48"/>
  <c r="U53" i="48" s="1"/>
  <c r="I53" i="48"/>
  <c r="J53" i="48" s="1"/>
  <c r="X52" i="48"/>
  <c r="W52" i="48"/>
  <c r="V52" i="48"/>
  <c r="U52" i="48"/>
  <c r="O52" i="48"/>
  <c r="J52" i="48"/>
  <c r="T52" i="48" s="1"/>
  <c r="I52" i="48"/>
  <c r="X51" i="48"/>
  <c r="W51" i="48"/>
  <c r="V51" i="48"/>
  <c r="O51" i="48"/>
  <c r="U51" i="48" s="1"/>
  <c r="I51" i="48"/>
  <c r="J51" i="48" s="1"/>
  <c r="X50" i="48"/>
  <c r="W50" i="48"/>
  <c r="V50" i="48"/>
  <c r="U50" i="48"/>
  <c r="O50" i="48"/>
  <c r="J50" i="48"/>
  <c r="T50" i="48" s="1"/>
  <c r="I50" i="48"/>
  <c r="X49" i="48"/>
  <c r="W49" i="48"/>
  <c r="V49" i="48"/>
  <c r="O49" i="48"/>
  <c r="U49" i="48" s="1"/>
  <c r="I49" i="48"/>
  <c r="J49" i="48" s="1"/>
  <c r="X48" i="48"/>
  <c r="W48" i="48"/>
  <c r="V48" i="48"/>
  <c r="U48" i="48"/>
  <c r="O48" i="48"/>
  <c r="J48" i="48"/>
  <c r="T48" i="48" s="1"/>
  <c r="I48" i="48"/>
  <c r="X47" i="48"/>
  <c r="W47" i="48"/>
  <c r="V47" i="48"/>
  <c r="O47" i="48"/>
  <c r="U47" i="48" s="1"/>
  <c r="I47" i="48"/>
  <c r="J47" i="48" s="1"/>
  <c r="X46" i="48"/>
  <c r="W46" i="48"/>
  <c r="V46" i="48"/>
  <c r="U46" i="48"/>
  <c r="O46" i="48"/>
  <c r="J46" i="48"/>
  <c r="T46" i="48" s="1"/>
  <c r="I46" i="48"/>
  <c r="X45" i="48"/>
  <c r="W45" i="48"/>
  <c r="V45" i="48"/>
  <c r="O45" i="48"/>
  <c r="U45" i="48" s="1"/>
  <c r="I45" i="48"/>
  <c r="J45" i="48" s="1"/>
  <c r="X44" i="48"/>
  <c r="W44" i="48"/>
  <c r="V44" i="48"/>
  <c r="U44" i="48"/>
  <c r="O44" i="48"/>
  <c r="J44" i="48"/>
  <c r="T44" i="48" s="1"/>
  <c r="I44" i="48"/>
  <c r="X43" i="48"/>
  <c r="W43" i="48"/>
  <c r="V43" i="48"/>
  <c r="O43" i="48"/>
  <c r="U43" i="48" s="1"/>
  <c r="I43" i="48"/>
  <c r="J43" i="48" s="1"/>
  <c r="X42" i="48"/>
  <c r="W42" i="48"/>
  <c r="V42" i="48"/>
  <c r="U42" i="48"/>
  <c r="O42" i="48"/>
  <c r="J42" i="48"/>
  <c r="T42" i="48" s="1"/>
  <c r="I42" i="48"/>
  <c r="X41" i="48"/>
  <c r="W41" i="48"/>
  <c r="V41" i="48"/>
  <c r="O41" i="48"/>
  <c r="U41" i="48" s="1"/>
  <c r="I41" i="48"/>
  <c r="J41" i="48" s="1"/>
  <c r="X40" i="48"/>
  <c r="W40" i="48"/>
  <c r="V40" i="48"/>
  <c r="U40" i="48"/>
  <c r="O40" i="48"/>
  <c r="I40" i="48"/>
  <c r="J40" i="48" s="1"/>
  <c r="X39" i="48"/>
  <c r="W39" i="48"/>
  <c r="V39" i="48"/>
  <c r="U39" i="48"/>
  <c r="O39" i="48"/>
  <c r="J39" i="48"/>
  <c r="T39" i="48" s="1"/>
  <c r="I39" i="48"/>
  <c r="X38" i="48"/>
  <c r="W38" i="48"/>
  <c r="V38" i="48"/>
  <c r="O38" i="48"/>
  <c r="U38" i="48" s="1"/>
  <c r="I38" i="48"/>
  <c r="J38" i="48" s="1"/>
  <c r="X37" i="48"/>
  <c r="W37" i="48"/>
  <c r="V37" i="48"/>
  <c r="U37" i="48"/>
  <c r="O37" i="48"/>
  <c r="J37" i="48"/>
  <c r="T37" i="48" s="1"/>
  <c r="I37" i="48"/>
  <c r="X36" i="48"/>
  <c r="W36" i="48"/>
  <c r="V36" i="48"/>
  <c r="O36" i="48"/>
  <c r="U36" i="48" s="1"/>
  <c r="I36" i="48"/>
  <c r="J36" i="48" s="1"/>
  <c r="X35" i="48"/>
  <c r="W35" i="48"/>
  <c r="V35" i="48"/>
  <c r="U35" i="48"/>
  <c r="O35" i="48"/>
  <c r="J35" i="48"/>
  <c r="T35" i="48" s="1"/>
  <c r="I35" i="48"/>
  <c r="X34" i="48"/>
  <c r="W34" i="48"/>
  <c r="V34" i="48"/>
  <c r="O34" i="48"/>
  <c r="U34" i="48" s="1"/>
  <c r="I34" i="48"/>
  <c r="J34" i="48" s="1"/>
  <c r="X33" i="48"/>
  <c r="W33" i="48"/>
  <c r="V33" i="48"/>
  <c r="U33" i="48"/>
  <c r="O33" i="48"/>
  <c r="J33" i="48"/>
  <c r="T33" i="48" s="1"/>
  <c r="I33" i="48"/>
  <c r="X32" i="48"/>
  <c r="W32" i="48"/>
  <c r="V32" i="48"/>
  <c r="O32" i="48"/>
  <c r="U32" i="48" s="1"/>
  <c r="I32" i="48"/>
  <c r="J32" i="48" s="1"/>
  <c r="X31" i="48"/>
  <c r="W31" i="48"/>
  <c r="V31" i="48"/>
  <c r="U31" i="48"/>
  <c r="O31" i="48"/>
  <c r="J31" i="48"/>
  <c r="T31" i="48" s="1"/>
  <c r="I31" i="48"/>
  <c r="X30" i="48"/>
  <c r="W30" i="48"/>
  <c r="V30" i="48"/>
  <c r="O30" i="48"/>
  <c r="U30" i="48" s="1"/>
  <c r="I30" i="48"/>
  <c r="J30" i="48" s="1"/>
  <c r="X29" i="48"/>
  <c r="W29" i="48"/>
  <c r="V29" i="48"/>
  <c r="U29" i="48"/>
  <c r="O29" i="48"/>
  <c r="J29" i="48"/>
  <c r="T29" i="48" s="1"/>
  <c r="I29" i="48"/>
  <c r="X28" i="48"/>
  <c r="W28" i="48"/>
  <c r="V28" i="48"/>
  <c r="O28" i="48"/>
  <c r="U28" i="48" s="1"/>
  <c r="I28" i="48"/>
  <c r="J28" i="48" s="1"/>
  <c r="X27" i="48"/>
  <c r="W27" i="48"/>
  <c r="V27" i="48"/>
  <c r="U27" i="48"/>
  <c r="O27" i="48"/>
  <c r="J27" i="48"/>
  <c r="T27" i="48" s="1"/>
  <c r="I27" i="48"/>
  <c r="X26" i="48"/>
  <c r="W26" i="48"/>
  <c r="V26" i="48"/>
  <c r="O26" i="48"/>
  <c r="U26" i="48" s="1"/>
  <c r="I26" i="48"/>
  <c r="J26" i="48" s="1"/>
  <c r="X25" i="48"/>
  <c r="W25" i="48"/>
  <c r="V25" i="48"/>
  <c r="U25" i="48"/>
  <c r="O25" i="48"/>
  <c r="J25" i="48"/>
  <c r="T25" i="48" s="1"/>
  <c r="I25" i="48"/>
  <c r="X24" i="48"/>
  <c r="W24" i="48"/>
  <c r="V24" i="48"/>
  <c r="O24" i="48"/>
  <c r="U24" i="48" s="1"/>
  <c r="I24" i="48"/>
  <c r="J24" i="48" s="1"/>
  <c r="X23" i="48"/>
  <c r="W23" i="48"/>
  <c r="V23" i="48"/>
  <c r="U23" i="48"/>
  <c r="O23" i="48"/>
  <c r="J23" i="48"/>
  <c r="T23" i="48" s="1"/>
  <c r="I23" i="48"/>
  <c r="X22" i="48"/>
  <c r="W22" i="48"/>
  <c r="V22" i="48"/>
  <c r="O22" i="48"/>
  <c r="U22" i="48" s="1"/>
  <c r="I22" i="48"/>
  <c r="J22" i="48" s="1"/>
  <c r="X21" i="48"/>
  <c r="W21" i="48"/>
  <c r="V21" i="48"/>
  <c r="U21" i="48"/>
  <c r="O21" i="48"/>
  <c r="J21" i="48"/>
  <c r="T21" i="48" s="1"/>
  <c r="I21" i="48"/>
  <c r="X20" i="48"/>
  <c r="W20" i="48"/>
  <c r="V20" i="48"/>
  <c r="O20" i="48"/>
  <c r="U20" i="48" s="1"/>
  <c r="I20" i="48"/>
  <c r="J20" i="48" s="1"/>
  <c r="X19" i="48"/>
  <c r="W19" i="48"/>
  <c r="V19" i="48"/>
  <c r="U19" i="48"/>
  <c r="O19" i="48"/>
  <c r="J19" i="48"/>
  <c r="T19" i="48" s="1"/>
  <c r="I19" i="48"/>
  <c r="X18" i="48"/>
  <c r="W18" i="48"/>
  <c r="V18" i="48"/>
  <c r="O18" i="48"/>
  <c r="U18" i="48" s="1"/>
  <c r="I18" i="48"/>
  <c r="J18" i="48" s="1"/>
  <c r="X17" i="48"/>
  <c r="W17" i="48"/>
  <c r="V17" i="48"/>
  <c r="U17" i="48"/>
  <c r="O17" i="48"/>
  <c r="J17" i="48"/>
  <c r="T17" i="48" s="1"/>
  <c r="I17" i="48"/>
  <c r="X16" i="48"/>
  <c r="W16" i="48"/>
  <c r="V16" i="48"/>
  <c r="O16" i="48"/>
  <c r="U16" i="48" s="1"/>
  <c r="I16" i="48"/>
  <c r="J16" i="48" s="1"/>
  <c r="X15" i="48"/>
  <c r="W15" i="48"/>
  <c r="V15" i="48"/>
  <c r="U15" i="48"/>
  <c r="O15" i="48"/>
  <c r="J15" i="48"/>
  <c r="T15" i="48" s="1"/>
  <c r="I15" i="48"/>
  <c r="X14" i="48"/>
  <c r="W14" i="48"/>
  <c r="V14" i="48"/>
  <c r="O14" i="48"/>
  <c r="U14" i="48" s="1"/>
  <c r="I14" i="48"/>
  <c r="J14" i="48" s="1"/>
  <c r="X13" i="48"/>
  <c r="W13" i="48"/>
  <c r="V13" i="48"/>
  <c r="U13" i="48"/>
  <c r="O13" i="48"/>
  <c r="J13" i="48"/>
  <c r="T13" i="48" s="1"/>
  <c r="I13" i="48"/>
  <c r="X12" i="48"/>
  <c r="W12" i="48"/>
  <c r="V12" i="48"/>
  <c r="O12" i="48"/>
  <c r="U12" i="48" s="1"/>
  <c r="I12" i="48"/>
  <c r="J12" i="48" s="1"/>
  <c r="X11" i="48"/>
  <c r="W11" i="48"/>
  <c r="V11" i="48"/>
  <c r="U11" i="48"/>
  <c r="O11" i="48"/>
  <c r="J11" i="48"/>
  <c r="T11" i="48" s="1"/>
  <c r="I11" i="48"/>
  <c r="X10" i="48"/>
  <c r="W10" i="48"/>
  <c r="V10" i="48"/>
  <c r="O10" i="48"/>
  <c r="U10" i="48" s="1"/>
  <c r="I10" i="48"/>
  <c r="J10" i="48" s="1"/>
  <c r="X9" i="48"/>
  <c r="W9" i="48"/>
  <c r="V9" i="48"/>
  <c r="U9" i="48"/>
  <c r="O9" i="48"/>
  <c r="J9" i="48"/>
  <c r="T9" i="48" s="1"/>
  <c r="I9" i="48"/>
  <c r="X8" i="48"/>
  <c r="W8" i="48"/>
  <c r="V8" i="48"/>
  <c r="O8" i="48"/>
  <c r="U8" i="48" s="1"/>
  <c r="I8" i="48"/>
  <c r="J8" i="48" s="1"/>
  <c r="X7" i="48"/>
  <c r="W7" i="48"/>
  <c r="V7" i="48"/>
  <c r="U7" i="48"/>
  <c r="O7" i="48"/>
  <c r="J7" i="48"/>
  <c r="T7" i="48" s="1"/>
  <c r="I7" i="48"/>
  <c r="X6" i="48"/>
  <c r="W6" i="48"/>
  <c r="V6" i="48"/>
  <c r="O6" i="48"/>
  <c r="U6" i="48" s="1"/>
  <c r="I6" i="48"/>
  <c r="J6" i="48" s="1"/>
  <c r="X5" i="48"/>
  <c r="W5" i="48"/>
  <c r="V5" i="48"/>
  <c r="U5" i="48"/>
  <c r="O5" i="48"/>
  <c r="J5" i="48"/>
  <c r="T5" i="48" s="1"/>
  <c r="I5" i="48"/>
  <c r="X4" i="48"/>
  <c r="W4" i="48"/>
  <c r="V4" i="48"/>
  <c r="O4" i="48"/>
  <c r="U4" i="48" s="1"/>
  <c r="I4" i="48"/>
  <c r="J4" i="48" s="1"/>
  <c r="X3" i="48"/>
  <c r="W3" i="48"/>
  <c r="V3" i="48"/>
  <c r="U3" i="48"/>
  <c r="O3" i="48"/>
  <c r="J3" i="48"/>
  <c r="T3" i="48" s="1"/>
  <c r="I3" i="48"/>
  <c r="X2" i="48"/>
  <c r="W2" i="48"/>
  <c r="V2" i="48"/>
  <c r="O2" i="48"/>
  <c r="U2" i="48" s="1"/>
  <c r="I2" i="48"/>
  <c r="J2" i="48" s="1"/>
  <c r="F82" i="15"/>
  <c r="F20" i="15"/>
  <c r="F81" i="15"/>
  <c r="F182" i="15"/>
  <c r="F197" i="15"/>
  <c r="F119" i="15"/>
  <c r="F225" i="15"/>
  <c r="F204" i="15"/>
  <c r="F246" i="15"/>
  <c r="F224" i="15"/>
  <c r="F65" i="15"/>
  <c r="F64" i="15"/>
  <c r="F47" i="15"/>
  <c r="F150" i="15"/>
  <c r="F161" i="15"/>
  <c r="F134" i="15"/>
  <c r="F203" i="15"/>
  <c r="F183" i="15"/>
  <c r="F138" i="15"/>
  <c r="F102" i="15"/>
  <c r="F98" i="15"/>
  <c r="F19" i="15"/>
  <c r="F173" i="15"/>
  <c r="F116" i="15"/>
  <c r="F97" i="15"/>
  <c r="F115" i="15"/>
  <c r="F245" i="15"/>
  <c r="F172" i="15"/>
  <c r="F181" i="15"/>
  <c r="F63" i="15"/>
  <c r="F80" i="15"/>
  <c r="F202" i="15"/>
  <c r="F18" i="15"/>
  <c r="F223" i="15"/>
  <c r="F180" i="15"/>
  <c r="F101" i="15"/>
  <c r="F196" i="15"/>
  <c r="F79" i="15"/>
  <c r="F133" i="15"/>
  <c r="F46" i="15"/>
  <c r="F244" i="15"/>
  <c r="F149" i="15"/>
  <c r="F155" i="15"/>
  <c r="F17" i="15"/>
  <c r="F201" i="15"/>
  <c r="F62" i="15"/>
  <c r="F53" i="15"/>
  <c r="F45" i="15"/>
  <c r="F135" i="15"/>
  <c r="F85" i="15"/>
  <c r="F243" i="15"/>
  <c r="F96" i="15"/>
  <c r="F171" i="15"/>
  <c r="F16" i="15"/>
  <c r="F44" i="15"/>
  <c r="F125" i="15"/>
  <c r="F61" i="15"/>
  <c r="F100" i="15"/>
  <c r="F179" i="15"/>
  <c r="F126" i="15"/>
  <c r="F222" i="15"/>
  <c r="F78" i="15"/>
  <c r="F12" i="15"/>
  <c r="F200" i="15"/>
  <c r="F242" i="15"/>
  <c r="F52" i="15"/>
  <c r="F241" i="15"/>
  <c r="F199" i="15"/>
  <c r="F154" i="15"/>
  <c r="F221" i="15"/>
  <c r="F160" i="15"/>
  <c r="F124" i="15"/>
  <c r="F118" i="15"/>
  <c r="F51" i="15"/>
  <c r="F137" i="15"/>
  <c r="F11" i="15"/>
  <c r="F92" i="15"/>
  <c r="F77" i="15"/>
  <c r="F123" i="15"/>
  <c r="F32" i="15"/>
  <c r="F248" i="15"/>
  <c r="F240" i="15"/>
  <c r="F170" i="15"/>
  <c r="F50" i="15"/>
  <c r="F91" i="15"/>
  <c r="F14" i="15"/>
  <c r="F220" i="15"/>
  <c r="F194" i="15"/>
  <c r="F239" i="15"/>
  <c r="F114" i="15"/>
  <c r="F151" i="15"/>
  <c r="F76" i="15"/>
  <c r="F60" i="15"/>
  <c r="F178" i="15"/>
  <c r="F31" i="15"/>
  <c r="F153" i="15"/>
  <c r="F219" i="15"/>
  <c r="F193" i="15"/>
  <c r="F169" i="15"/>
  <c r="F247" i="15"/>
  <c r="F132" i="15"/>
  <c r="F10" i="15"/>
  <c r="F43" i="15"/>
  <c r="F9" i="15"/>
  <c r="F189" i="15"/>
  <c r="F227" i="15"/>
  <c r="F168" i="15"/>
  <c r="F113" i="15"/>
  <c r="F75" i="15"/>
  <c r="F238" i="15"/>
  <c r="F112" i="15"/>
  <c r="F148" i="15"/>
  <c r="F122" i="15"/>
  <c r="F90" i="15"/>
  <c r="F59" i="15"/>
  <c r="F30" i="15"/>
  <c r="F42" i="15"/>
  <c r="F89" i="15"/>
  <c r="F226" i="15"/>
  <c r="F74" i="15"/>
  <c r="F152" i="15"/>
  <c r="F147" i="15"/>
  <c r="F192" i="15"/>
  <c r="F8" i="15"/>
  <c r="F146" i="15"/>
  <c r="F167" i="15"/>
  <c r="F7" i="15"/>
  <c r="F237" i="15"/>
  <c r="F188" i="15"/>
  <c r="F131" i="15"/>
  <c r="F84" i="15"/>
  <c r="F111" i="15"/>
  <c r="F29" i="15"/>
  <c r="F58" i="15"/>
  <c r="F236" i="15"/>
  <c r="F229" i="15"/>
  <c r="F41" i="15"/>
  <c r="F121" i="15"/>
  <c r="F218" i="15"/>
  <c r="F166" i="15"/>
  <c r="F33" i="15"/>
  <c r="F88" i="15"/>
  <c r="F73" i="15"/>
  <c r="F195" i="15"/>
  <c r="F110" i="15"/>
  <c r="F217" i="15"/>
  <c r="F57" i="15"/>
  <c r="F28" i="15"/>
  <c r="F87" i="15"/>
  <c r="F145" i="15"/>
  <c r="F187" i="15"/>
  <c r="F235" i="15"/>
  <c r="F94" i="15"/>
  <c r="F165" i="15"/>
  <c r="F130" i="15"/>
  <c r="F159" i="15"/>
  <c r="F72" i="15"/>
  <c r="F228" i="15"/>
  <c r="F6" i="15"/>
  <c r="F109" i="15"/>
  <c r="F40" i="15"/>
  <c r="F5" i="15"/>
  <c r="F144" i="15"/>
  <c r="F207" i="15"/>
  <c r="F186" i="15"/>
  <c r="F27" i="15"/>
  <c r="F39" i="15"/>
  <c r="F120" i="15"/>
  <c r="F216" i="15"/>
  <c r="F108" i="15"/>
  <c r="F231" i="15"/>
  <c r="F158" i="15"/>
  <c r="F107" i="15"/>
  <c r="F83" i="15"/>
  <c r="F209" i="15"/>
  <c r="F26" i="15"/>
  <c r="F56" i="15"/>
  <c r="F93" i="15"/>
  <c r="F143" i="15"/>
  <c r="F177" i="15"/>
  <c r="F234" i="15"/>
  <c r="F129" i="15"/>
  <c r="F215" i="15"/>
  <c r="F164" i="15"/>
  <c r="F4" i="15"/>
  <c r="F71" i="15"/>
  <c r="F38" i="15"/>
  <c r="F185" i="15"/>
  <c r="F106" i="15"/>
  <c r="F230" i="15"/>
  <c r="F142" i="15"/>
  <c r="F117" i="15"/>
  <c r="F37" i="15"/>
  <c r="F25" i="15"/>
  <c r="F206" i="15"/>
  <c r="F105" i="15"/>
  <c r="F3" i="15"/>
  <c r="F157" i="15"/>
  <c r="F55" i="15"/>
  <c r="F36" i="15"/>
  <c r="F49" i="15"/>
  <c r="F233" i="15"/>
  <c r="F214" i="15"/>
  <c r="F163" i="15"/>
  <c r="F86" i="15"/>
  <c r="F128" i="15"/>
  <c r="F141" i="15"/>
  <c r="F70" i="15"/>
  <c r="F99" i="15"/>
  <c r="F2" i="15"/>
  <c r="F184" i="15"/>
  <c r="F191" i="15"/>
  <c r="F205" i="15"/>
  <c r="F140" i="15"/>
  <c r="F24" i="15"/>
  <c r="F213" i="15"/>
  <c r="F23" i="15"/>
  <c r="F104" i="15"/>
  <c r="F208" i="15"/>
  <c r="F176" i="15"/>
  <c r="F69" i="15"/>
  <c r="F68" i="15"/>
  <c r="F212" i="15"/>
  <c r="F103" i="15"/>
  <c r="F175" i="15"/>
  <c r="F198" i="15"/>
  <c r="F13" i="15"/>
  <c r="F48" i="15"/>
  <c r="F232" i="15"/>
  <c r="F211" i="15"/>
  <c r="F190" i="15"/>
  <c r="F162" i="15"/>
  <c r="F156" i="15"/>
  <c r="F54" i="15"/>
  <c r="F136" i="15"/>
  <c r="F67" i="15"/>
  <c r="F174" i="15"/>
  <c r="F127" i="15"/>
  <c r="F139" i="15"/>
  <c r="F210" i="15"/>
  <c r="F35" i="15"/>
  <c r="F95" i="15"/>
  <c r="F66" i="15"/>
  <c r="F21" i="15"/>
  <c r="I165" i="47"/>
  <c r="J165" i="47" s="1"/>
  <c r="O165" i="47"/>
  <c r="U165" i="47" s="1"/>
  <c r="V165" i="47"/>
  <c r="W165" i="47"/>
  <c r="X165" i="47"/>
  <c r="I120" i="47"/>
  <c r="J120" i="47" s="1"/>
  <c r="O120" i="47"/>
  <c r="U120" i="47"/>
  <c r="V120" i="47"/>
  <c r="W120" i="47"/>
  <c r="X120" i="47"/>
  <c r="I195" i="47"/>
  <c r="J195" i="47" s="1"/>
  <c r="O195" i="47"/>
  <c r="U195" i="47" s="1"/>
  <c r="V195" i="47"/>
  <c r="W195" i="47"/>
  <c r="X195" i="47"/>
  <c r="I78" i="47"/>
  <c r="J78" i="47" s="1"/>
  <c r="O78" i="47"/>
  <c r="U78" i="47" s="1"/>
  <c r="V78" i="47"/>
  <c r="W78" i="47"/>
  <c r="X78" i="47"/>
  <c r="I107" i="47"/>
  <c r="J107" i="47" s="1"/>
  <c r="O107" i="47"/>
  <c r="U107" i="47" s="1"/>
  <c r="V107" i="47"/>
  <c r="W107" i="47"/>
  <c r="X107" i="47"/>
  <c r="I42" i="47"/>
  <c r="J42" i="47" s="1"/>
  <c r="O42" i="47"/>
  <c r="U42" i="47" s="1"/>
  <c r="V42" i="47"/>
  <c r="W42" i="47"/>
  <c r="X42" i="47"/>
  <c r="I63" i="47"/>
  <c r="J63" i="47" s="1"/>
  <c r="O63" i="47"/>
  <c r="U63" i="47" s="1"/>
  <c r="V63" i="47"/>
  <c r="W63" i="47"/>
  <c r="X63" i="47"/>
  <c r="I147" i="47"/>
  <c r="J147" i="47" s="1"/>
  <c r="O147" i="47"/>
  <c r="U147" i="47" s="1"/>
  <c r="V147" i="47"/>
  <c r="W147" i="47"/>
  <c r="X147" i="47"/>
  <c r="I20" i="47"/>
  <c r="J20" i="47" s="1"/>
  <c r="O20" i="47"/>
  <c r="U20" i="47" s="1"/>
  <c r="V20" i="47"/>
  <c r="W20" i="47"/>
  <c r="X20" i="47"/>
  <c r="I220" i="47"/>
  <c r="J220" i="47" s="1"/>
  <c r="O220" i="47"/>
  <c r="U220" i="47" s="1"/>
  <c r="V220" i="47"/>
  <c r="W220" i="47"/>
  <c r="X220" i="47"/>
  <c r="I217" i="47"/>
  <c r="J217" i="47" s="1"/>
  <c r="O217" i="47"/>
  <c r="U217" i="47" s="1"/>
  <c r="V217" i="47"/>
  <c r="W217" i="47"/>
  <c r="X217" i="47"/>
  <c r="I62" i="47"/>
  <c r="J62" i="47" s="1"/>
  <c r="O62" i="47"/>
  <c r="U62" i="47" s="1"/>
  <c r="V62" i="47"/>
  <c r="W62" i="47"/>
  <c r="X62" i="47"/>
  <c r="I49" i="47"/>
  <c r="J49" i="47" s="1"/>
  <c r="O49" i="47"/>
  <c r="U49" i="47" s="1"/>
  <c r="V49" i="47"/>
  <c r="W49" i="47"/>
  <c r="X49" i="47"/>
  <c r="I47" i="47"/>
  <c r="J47" i="47" s="1"/>
  <c r="O47" i="47"/>
  <c r="U47" i="47" s="1"/>
  <c r="V47" i="47"/>
  <c r="W47" i="47"/>
  <c r="X47" i="47"/>
  <c r="I2" i="47"/>
  <c r="J2" i="47" s="1"/>
  <c r="O2" i="47"/>
  <c r="U2" i="47" s="1"/>
  <c r="V2" i="47"/>
  <c r="W2" i="47"/>
  <c r="X2" i="47"/>
  <c r="I26" i="47"/>
  <c r="J26" i="47" s="1"/>
  <c r="O26" i="47"/>
  <c r="U26" i="47" s="1"/>
  <c r="V26" i="47"/>
  <c r="W26" i="47"/>
  <c r="X26" i="47"/>
  <c r="I199" i="47"/>
  <c r="J199" i="47" s="1"/>
  <c r="O199" i="47"/>
  <c r="U199" i="47" s="1"/>
  <c r="V199" i="47"/>
  <c r="W199" i="47"/>
  <c r="X199" i="47"/>
  <c r="I227" i="47"/>
  <c r="J227" i="47" s="1"/>
  <c r="O227" i="47"/>
  <c r="U227" i="47"/>
  <c r="V227" i="47"/>
  <c r="W227" i="47"/>
  <c r="X227" i="47"/>
  <c r="I184" i="47"/>
  <c r="J184" i="47" s="1"/>
  <c r="O184" i="47"/>
  <c r="U184" i="47" s="1"/>
  <c r="V184" i="47"/>
  <c r="W184" i="47"/>
  <c r="X184" i="47"/>
  <c r="I23" i="47"/>
  <c r="J23" i="47" s="1"/>
  <c r="O23" i="47"/>
  <c r="U23" i="47" s="1"/>
  <c r="V23" i="47"/>
  <c r="W23" i="47"/>
  <c r="X23" i="47"/>
  <c r="I215" i="47"/>
  <c r="J215" i="47" s="1"/>
  <c r="O215" i="47"/>
  <c r="U215" i="47" s="1"/>
  <c r="V215" i="47"/>
  <c r="W215" i="47"/>
  <c r="X215" i="47"/>
  <c r="I67" i="47"/>
  <c r="J67" i="47" s="1"/>
  <c r="O67" i="47"/>
  <c r="U67" i="47" s="1"/>
  <c r="V67" i="47"/>
  <c r="W67" i="47"/>
  <c r="X67" i="47"/>
  <c r="I41" i="47"/>
  <c r="J41" i="47" s="1"/>
  <c r="O41" i="47"/>
  <c r="U41" i="47" s="1"/>
  <c r="V41" i="47"/>
  <c r="W41" i="47"/>
  <c r="X41" i="47"/>
  <c r="I17" i="47"/>
  <c r="J17" i="47" s="1"/>
  <c r="O17" i="47"/>
  <c r="U17" i="47" s="1"/>
  <c r="V17" i="47"/>
  <c r="W17" i="47"/>
  <c r="X17" i="47"/>
  <c r="I72" i="47"/>
  <c r="J72" i="47" s="1"/>
  <c r="O72" i="47"/>
  <c r="U72" i="47" s="1"/>
  <c r="V72" i="47"/>
  <c r="W72" i="47"/>
  <c r="X72" i="47"/>
  <c r="I164" i="47"/>
  <c r="J164" i="47" s="1"/>
  <c r="O164" i="47"/>
  <c r="U164" i="47" s="1"/>
  <c r="V164" i="47"/>
  <c r="W164" i="47"/>
  <c r="X164" i="47"/>
  <c r="I6" i="47"/>
  <c r="J6" i="47" s="1"/>
  <c r="O6" i="47"/>
  <c r="U6" i="47" s="1"/>
  <c r="V6" i="47"/>
  <c r="W6" i="47"/>
  <c r="X6" i="47"/>
  <c r="I19" i="47"/>
  <c r="J19" i="47" s="1"/>
  <c r="O19" i="47"/>
  <c r="U19" i="47" s="1"/>
  <c r="V19" i="47"/>
  <c r="W19" i="47"/>
  <c r="X19" i="47"/>
  <c r="I80" i="47"/>
  <c r="J80" i="47" s="1"/>
  <c r="O80" i="47"/>
  <c r="U80" i="47" s="1"/>
  <c r="V80" i="47"/>
  <c r="W80" i="47"/>
  <c r="X80" i="47"/>
  <c r="I76" i="47"/>
  <c r="J76" i="47" s="1"/>
  <c r="O76" i="47"/>
  <c r="U76" i="47" s="1"/>
  <c r="V76" i="47"/>
  <c r="W76" i="47"/>
  <c r="X76" i="47"/>
  <c r="I33" i="47"/>
  <c r="J33" i="47" s="1"/>
  <c r="O33" i="47"/>
  <c r="U33" i="47" s="1"/>
  <c r="V33" i="47"/>
  <c r="W33" i="47"/>
  <c r="X33" i="47"/>
  <c r="I233" i="47"/>
  <c r="J233" i="47" s="1"/>
  <c r="O233" i="47"/>
  <c r="U233" i="47" s="1"/>
  <c r="V233" i="47"/>
  <c r="W233" i="47"/>
  <c r="X233" i="47"/>
  <c r="I201" i="47"/>
  <c r="J201" i="47" s="1"/>
  <c r="O201" i="47"/>
  <c r="U201" i="47" s="1"/>
  <c r="V201" i="47"/>
  <c r="W201" i="47"/>
  <c r="X201" i="47"/>
  <c r="I98" i="47"/>
  <c r="J98" i="47" s="1"/>
  <c r="O98" i="47"/>
  <c r="U98" i="47"/>
  <c r="V98" i="47"/>
  <c r="W98" i="47"/>
  <c r="X98" i="47"/>
  <c r="I209" i="47"/>
  <c r="J209" i="47" s="1"/>
  <c r="O209" i="47"/>
  <c r="U209" i="47" s="1"/>
  <c r="V209" i="47"/>
  <c r="W209" i="47"/>
  <c r="X209" i="47"/>
  <c r="I171" i="47"/>
  <c r="J171" i="47" s="1"/>
  <c r="O171" i="47"/>
  <c r="U171" i="47" s="1"/>
  <c r="V171" i="47"/>
  <c r="W171" i="47"/>
  <c r="X171" i="47"/>
  <c r="I127" i="47"/>
  <c r="J127" i="47" s="1"/>
  <c r="O127" i="47"/>
  <c r="U127" i="47" s="1"/>
  <c r="V127" i="47"/>
  <c r="W127" i="47"/>
  <c r="X127" i="47"/>
  <c r="I141" i="47"/>
  <c r="J141" i="47" s="1"/>
  <c r="O141" i="47"/>
  <c r="U141" i="47" s="1"/>
  <c r="V141" i="47"/>
  <c r="W141" i="47"/>
  <c r="X141" i="47"/>
  <c r="I181" i="47"/>
  <c r="J181" i="47" s="1"/>
  <c r="O181" i="47"/>
  <c r="U181" i="47" s="1"/>
  <c r="V181" i="47"/>
  <c r="W181" i="47"/>
  <c r="X181" i="47"/>
  <c r="I234" i="47"/>
  <c r="J234" i="47" s="1"/>
  <c r="O234" i="47"/>
  <c r="U234" i="47" s="1"/>
  <c r="V234" i="47"/>
  <c r="W234" i="47"/>
  <c r="X234" i="47"/>
  <c r="I140" i="47"/>
  <c r="J140" i="47" s="1"/>
  <c r="O140" i="47"/>
  <c r="U140" i="47" s="1"/>
  <c r="V140" i="47"/>
  <c r="W140" i="47"/>
  <c r="X140" i="47"/>
  <c r="I124" i="47"/>
  <c r="J124" i="47" s="1"/>
  <c r="O124" i="47"/>
  <c r="U124" i="47" s="1"/>
  <c r="V124" i="47"/>
  <c r="W124" i="47"/>
  <c r="X124" i="47"/>
  <c r="I210" i="47"/>
  <c r="J210" i="47" s="1"/>
  <c r="O210" i="47"/>
  <c r="U210" i="47" s="1"/>
  <c r="V210" i="47"/>
  <c r="W210" i="47"/>
  <c r="X210" i="47"/>
  <c r="I202" i="47"/>
  <c r="J202" i="47" s="1"/>
  <c r="O202" i="47"/>
  <c r="U202" i="47" s="1"/>
  <c r="V202" i="47"/>
  <c r="W202" i="47"/>
  <c r="X202" i="47"/>
  <c r="I21" i="47"/>
  <c r="J21" i="47" s="1"/>
  <c r="O21" i="47"/>
  <c r="U21" i="47" s="1"/>
  <c r="V21" i="47"/>
  <c r="W21" i="47"/>
  <c r="X21" i="47"/>
  <c r="I109" i="47"/>
  <c r="J109" i="47" s="1"/>
  <c r="O109" i="47"/>
  <c r="U109" i="47" s="1"/>
  <c r="V109" i="47"/>
  <c r="W109" i="47"/>
  <c r="X109" i="47"/>
  <c r="I7" i="47"/>
  <c r="J7" i="47" s="1"/>
  <c r="O7" i="47"/>
  <c r="U7" i="47" s="1"/>
  <c r="V7" i="47"/>
  <c r="W7" i="47"/>
  <c r="X7" i="47"/>
  <c r="I82" i="47"/>
  <c r="J82" i="47" s="1"/>
  <c r="O82" i="47"/>
  <c r="U82" i="47" s="1"/>
  <c r="V82" i="47"/>
  <c r="W82" i="47"/>
  <c r="X82" i="47"/>
  <c r="I64" i="47"/>
  <c r="J64" i="47" s="1"/>
  <c r="O64" i="47"/>
  <c r="U64" i="47" s="1"/>
  <c r="V64" i="47"/>
  <c r="W64" i="47"/>
  <c r="X64" i="47"/>
  <c r="I178" i="47"/>
  <c r="J178" i="47" s="1"/>
  <c r="O178" i="47"/>
  <c r="U178" i="47"/>
  <c r="V178" i="47"/>
  <c r="W178" i="47"/>
  <c r="X178" i="47"/>
  <c r="I68" i="47"/>
  <c r="J68" i="47" s="1"/>
  <c r="O68" i="47"/>
  <c r="U68" i="47" s="1"/>
  <c r="V68" i="47"/>
  <c r="W68" i="47"/>
  <c r="X68" i="47"/>
  <c r="I54" i="47"/>
  <c r="J54" i="47" s="1"/>
  <c r="O54" i="47"/>
  <c r="U54" i="47" s="1"/>
  <c r="V54" i="47"/>
  <c r="W54" i="47"/>
  <c r="X54" i="47"/>
  <c r="I146" i="47"/>
  <c r="J146" i="47" s="1"/>
  <c r="O146" i="47"/>
  <c r="U146" i="47" s="1"/>
  <c r="V146" i="47"/>
  <c r="W146" i="47"/>
  <c r="X146" i="47"/>
  <c r="I97" i="47"/>
  <c r="J97" i="47" s="1"/>
  <c r="O97" i="47"/>
  <c r="U97" i="47" s="1"/>
  <c r="V97" i="47"/>
  <c r="W97" i="47"/>
  <c r="X97" i="47"/>
  <c r="I158" i="47"/>
  <c r="J158" i="47" s="1"/>
  <c r="O158" i="47"/>
  <c r="U158" i="47" s="1"/>
  <c r="V158" i="47"/>
  <c r="W158" i="47"/>
  <c r="X158" i="47"/>
  <c r="I43" i="47"/>
  <c r="J43" i="47" s="1"/>
  <c r="O43" i="47"/>
  <c r="U43" i="47" s="1"/>
  <c r="V43" i="47"/>
  <c r="W43" i="47"/>
  <c r="X43" i="47"/>
  <c r="I104" i="47"/>
  <c r="J104" i="47" s="1"/>
  <c r="O104" i="47"/>
  <c r="U104" i="47" s="1"/>
  <c r="V104" i="47"/>
  <c r="W104" i="47"/>
  <c r="X104" i="47"/>
  <c r="I100" i="47"/>
  <c r="J100" i="47" s="1"/>
  <c r="O100" i="47"/>
  <c r="U100" i="47" s="1"/>
  <c r="V100" i="47"/>
  <c r="W100" i="47"/>
  <c r="X100" i="47"/>
  <c r="I37" i="47"/>
  <c r="J37" i="47" s="1"/>
  <c r="O37" i="47"/>
  <c r="U37" i="47" s="1"/>
  <c r="V37" i="47"/>
  <c r="W37" i="47"/>
  <c r="X37" i="47"/>
  <c r="I196" i="47"/>
  <c r="J196" i="47" s="1"/>
  <c r="O196" i="47"/>
  <c r="U196" i="47" s="1"/>
  <c r="V196" i="47"/>
  <c r="W196" i="47"/>
  <c r="X196" i="47"/>
  <c r="I139" i="47"/>
  <c r="J139" i="47" s="1"/>
  <c r="O139" i="47"/>
  <c r="U139" i="47" s="1"/>
  <c r="V139" i="47"/>
  <c r="W139" i="47"/>
  <c r="X139" i="47"/>
  <c r="I59" i="47"/>
  <c r="J59" i="47" s="1"/>
  <c r="O59" i="47"/>
  <c r="U59" i="47" s="1"/>
  <c r="V59" i="47"/>
  <c r="W59" i="47"/>
  <c r="X59" i="47"/>
  <c r="I10" i="47"/>
  <c r="J10" i="47" s="1"/>
  <c r="O10" i="47"/>
  <c r="U10" i="47" s="1"/>
  <c r="V10" i="47"/>
  <c r="W10" i="47"/>
  <c r="X10" i="47"/>
  <c r="I119" i="47"/>
  <c r="J119" i="47" s="1"/>
  <c r="O119" i="47"/>
  <c r="U119" i="47" s="1"/>
  <c r="V119" i="47"/>
  <c r="W119" i="47"/>
  <c r="X119" i="47"/>
  <c r="I16" i="47"/>
  <c r="J16" i="47" s="1"/>
  <c r="T16" i="47" s="1"/>
  <c r="O16" i="47"/>
  <c r="U16" i="47" s="1"/>
  <c r="V16" i="47"/>
  <c r="W16" i="47"/>
  <c r="X16" i="47"/>
  <c r="I11" i="47"/>
  <c r="J11" i="47" s="1"/>
  <c r="O11" i="47"/>
  <c r="U11" i="47" s="1"/>
  <c r="V11" i="47"/>
  <c r="W11" i="47"/>
  <c r="X11" i="47"/>
  <c r="I235" i="47"/>
  <c r="J235" i="47" s="1"/>
  <c r="T235" i="47" s="1"/>
  <c r="O235" i="47"/>
  <c r="U235" i="47" s="1"/>
  <c r="V235" i="47"/>
  <c r="W235" i="47"/>
  <c r="X235" i="47"/>
  <c r="I167" i="47"/>
  <c r="J167" i="47" s="1"/>
  <c r="O167" i="47"/>
  <c r="U167" i="47" s="1"/>
  <c r="V167" i="47"/>
  <c r="W167" i="47"/>
  <c r="X167" i="47"/>
  <c r="I152" i="47"/>
  <c r="J152" i="47" s="1"/>
  <c r="T152" i="47" s="1"/>
  <c r="O152" i="47"/>
  <c r="U152" i="47" s="1"/>
  <c r="V152" i="47"/>
  <c r="W152" i="47"/>
  <c r="X152" i="47"/>
  <c r="I238" i="47"/>
  <c r="J238" i="47" s="1"/>
  <c r="O238" i="47"/>
  <c r="U238" i="47" s="1"/>
  <c r="V238" i="47"/>
  <c r="W238" i="47"/>
  <c r="X238" i="47"/>
  <c r="I150" i="47"/>
  <c r="J150" i="47" s="1"/>
  <c r="O150" i="47"/>
  <c r="U150" i="47" s="1"/>
  <c r="T150" i="47"/>
  <c r="V150" i="47"/>
  <c r="W150" i="47"/>
  <c r="X150" i="47"/>
  <c r="I128" i="47"/>
  <c r="J128" i="47" s="1"/>
  <c r="O128" i="47"/>
  <c r="U128" i="47" s="1"/>
  <c r="V128" i="47"/>
  <c r="W128" i="47"/>
  <c r="X128" i="47"/>
  <c r="I85" i="47"/>
  <c r="J85" i="47" s="1"/>
  <c r="T85" i="47" s="1"/>
  <c r="O85" i="47"/>
  <c r="U85" i="47" s="1"/>
  <c r="V85" i="47"/>
  <c r="W85" i="47"/>
  <c r="X85" i="47"/>
  <c r="I216" i="47"/>
  <c r="J216" i="47" s="1"/>
  <c r="O216" i="47"/>
  <c r="U216" i="47" s="1"/>
  <c r="V216" i="47"/>
  <c r="W216" i="47"/>
  <c r="X216" i="47"/>
  <c r="I29" i="47"/>
  <c r="J29" i="47" s="1"/>
  <c r="T29" i="47" s="1"/>
  <c r="O29" i="47"/>
  <c r="U29" i="47" s="1"/>
  <c r="V29" i="47"/>
  <c r="W29" i="47"/>
  <c r="X29" i="47"/>
  <c r="I198" i="47"/>
  <c r="J198" i="47" s="1"/>
  <c r="O198" i="47"/>
  <c r="U198" i="47" s="1"/>
  <c r="V198" i="47"/>
  <c r="W198" i="47"/>
  <c r="X198" i="47"/>
  <c r="I177" i="47"/>
  <c r="J177" i="47" s="1"/>
  <c r="T177" i="47" s="1"/>
  <c r="O177" i="47"/>
  <c r="U177" i="47" s="1"/>
  <c r="V177" i="47"/>
  <c r="W177" i="47"/>
  <c r="X177" i="47"/>
  <c r="I73" i="47"/>
  <c r="J73" i="47" s="1"/>
  <c r="O73" i="47"/>
  <c r="U73" i="47"/>
  <c r="V73" i="47"/>
  <c r="W73" i="47"/>
  <c r="X73" i="47"/>
  <c r="I156" i="47"/>
  <c r="J156" i="47" s="1"/>
  <c r="S156" i="47" s="1"/>
  <c r="Y156" i="47" s="1"/>
  <c r="O156" i="47"/>
  <c r="U156" i="47" s="1"/>
  <c r="V156" i="47"/>
  <c r="W156" i="47"/>
  <c r="X156" i="47"/>
  <c r="I34" i="47"/>
  <c r="J34" i="47"/>
  <c r="T34" i="47" s="1"/>
  <c r="O34" i="47"/>
  <c r="U34" i="47" s="1"/>
  <c r="V34" i="47"/>
  <c r="W34" i="47"/>
  <c r="X34" i="47"/>
  <c r="I166" i="47"/>
  <c r="J166" i="47" s="1"/>
  <c r="T166" i="47" s="1"/>
  <c r="O166" i="47"/>
  <c r="U166" i="47" s="1"/>
  <c r="V166" i="47"/>
  <c r="W166" i="47"/>
  <c r="X166" i="47"/>
  <c r="I208" i="47"/>
  <c r="J208" i="47" s="1"/>
  <c r="O208" i="47"/>
  <c r="U208" i="47" s="1"/>
  <c r="V208" i="47"/>
  <c r="W208" i="47"/>
  <c r="X208" i="47"/>
  <c r="I87" i="47"/>
  <c r="J87" i="47" s="1"/>
  <c r="O87" i="47"/>
  <c r="U87" i="47" s="1"/>
  <c r="T87" i="47"/>
  <c r="V87" i="47"/>
  <c r="W87" i="47"/>
  <c r="X87" i="47"/>
  <c r="I45" i="47"/>
  <c r="J45" i="47" s="1"/>
  <c r="O45" i="47"/>
  <c r="U45" i="47"/>
  <c r="V45" i="47"/>
  <c r="W45" i="47"/>
  <c r="X45" i="47"/>
  <c r="I24" i="47"/>
  <c r="J24" i="47" s="1"/>
  <c r="O24" i="47"/>
  <c r="U24" i="47" s="1"/>
  <c r="T24" i="47"/>
  <c r="V24" i="47"/>
  <c r="W24" i="47"/>
  <c r="X24" i="47"/>
  <c r="I9" i="47"/>
  <c r="J9" i="47" s="1"/>
  <c r="O9" i="47"/>
  <c r="U9" i="47"/>
  <c r="V9" i="47"/>
  <c r="W9" i="47"/>
  <c r="X9" i="47"/>
  <c r="I70" i="47"/>
  <c r="J70" i="47" s="1"/>
  <c r="O70" i="47"/>
  <c r="U70" i="47" s="1"/>
  <c r="V70" i="47"/>
  <c r="W70" i="47"/>
  <c r="X70" i="47"/>
  <c r="I111" i="47"/>
  <c r="J111" i="47" s="1"/>
  <c r="O111" i="47"/>
  <c r="U111" i="47" s="1"/>
  <c r="V111" i="47"/>
  <c r="W111" i="47"/>
  <c r="X111" i="47"/>
  <c r="I130" i="47"/>
  <c r="J130" i="47" s="1"/>
  <c r="O130" i="47"/>
  <c r="U130" i="47" s="1"/>
  <c r="V130" i="47"/>
  <c r="W130" i="47"/>
  <c r="X130" i="47"/>
  <c r="I153" i="47"/>
  <c r="J153" i="47" s="1"/>
  <c r="O153" i="47"/>
  <c r="U153" i="47" s="1"/>
  <c r="V153" i="47"/>
  <c r="W153" i="47"/>
  <c r="X153" i="47"/>
  <c r="I92" i="47"/>
  <c r="J92" i="47" s="1"/>
  <c r="O92" i="47"/>
  <c r="U92" i="47" s="1"/>
  <c r="V92" i="47"/>
  <c r="W92" i="47"/>
  <c r="X92" i="47"/>
  <c r="I236" i="47"/>
  <c r="J236" i="47" s="1"/>
  <c r="O236" i="47"/>
  <c r="U236" i="47" s="1"/>
  <c r="V236" i="47"/>
  <c r="W236" i="47"/>
  <c r="X236" i="47"/>
  <c r="I135" i="47"/>
  <c r="J135" i="47" s="1"/>
  <c r="O135" i="47"/>
  <c r="U135" i="47" s="1"/>
  <c r="V135" i="47"/>
  <c r="W135" i="47"/>
  <c r="X135" i="47"/>
  <c r="I55" i="47"/>
  <c r="J55" i="47" s="1"/>
  <c r="O55" i="47"/>
  <c r="U55" i="47" s="1"/>
  <c r="V55" i="47"/>
  <c r="W55" i="47"/>
  <c r="X55" i="47"/>
  <c r="I183" i="47"/>
  <c r="J183" i="47" s="1"/>
  <c r="O183" i="47"/>
  <c r="U183" i="47" s="1"/>
  <c r="V183" i="47"/>
  <c r="W183" i="47"/>
  <c r="X183" i="47"/>
  <c r="I185" i="47"/>
  <c r="J185" i="47" s="1"/>
  <c r="O185" i="47"/>
  <c r="U185" i="47" s="1"/>
  <c r="V185" i="47"/>
  <c r="W185" i="47"/>
  <c r="X185" i="47"/>
  <c r="I106" i="47"/>
  <c r="J106" i="47" s="1"/>
  <c r="O106" i="47"/>
  <c r="U106" i="47" s="1"/>
  <c r="V106" i="47"/>
  <c r="W106" i="47"/>
  <c r="X106" i="47"/>
  <c r="I46" i="47"/>
  <c r="J46" i="47" s="1"/>
  <c r="O46" i="47"/>
  <c r="U46" i="47" s="1"/>
  <c r="V46" i="47"/>
  <c r="W46" i="47"/>
  <c r="X46" i="47"/>
  <c r="I22" i="47"/>
  <c r="J22" i="47" s="1"/>
  <c r="O22" i="47"/>
  <c r="U22" i="47" s="1"/>
  <c r="V22" i="47"/>
  <c r="W22" i="47"/>
  <c r="X22" i="47"/>
  <c r="I27" i="47"/>
  <c r="J27" i="47" s="1"/>
  <c r="O27" i="47"/>
  <c r="U27" i="47" s="1"/>
  <c r="V27" i="47"/>
  <c r="W27" i="47"/>
  <c r="X27" i="47"/>
  <c r="I197" i="47"/>
  <c r="J197" i="47" s="1"/>
  <c r="O197" i="47"/>
  <c r="U197" i="47" s="1"/>
  <c r="V197" i="47"/>
  <c r="W197" i="47"/>
  <c r="X197" i="47"/>
  <c r="I4" i="47"/>
  <c r="J4" i="47" s="1"/>
  <c r="O4" i="47"/>
  <c r="U4" i="47"/>
  <c r="V4" i="47"/>
  <c r="W4" i="47"/>
  <c r="X4" i="47"/>
  <c r="I151" i="47"/>
  <c r="J151" i="47" s="1"/>
  <c r="O151" i="47"/>
  <c r="U151" i="47" s="1"/>
  <c r="V151" i="47"/>
  <c r="W151" i="47"/>
  <c r="X151" i="47"/>
  <c r="I193" i="47"/>
  <c r="J193" i="47" s="1"/>
  <c r="O193" i="47"/>
  <c r="U193" i="47" s="1"/>
  <c r="V193" i="47"/>
  <c r="W193" i="47"/>
  <c r="X193" i="47"/>
  <c r="I142" i="47"/>
  <c r="J142" i="47" s="1"/>
  <c r="O142" i="47"/>
  <c r="U142" i="47" s="1"/>
  <c r="V142" i="47"/>
  <c r="W142" i="47"/>
  <c r="X142" i="47"/>
  <c r="I71" i="47"/>
  <c r="J71" i="47" s="1"/>
  <c r="O71" i="47"/>
  <c r="U71" i="47" s="1"/>
  <c r="V71" i="47"/>
  <c r="W71" i="47"/>
  <c r="X71" i="47"/>
  <c r="I91" i="47"/>
  <c r="J91" i="47" s="1"/>
  <c r="O91" i="47"/>
  <c r="U91" i="47" s="1"/>
  <c r="V91" i="47"/>
  <c r="W91" i="47"/>
  <c r="X91" i="47"/>
  <c r="I32" i="47"/>
  <c r="J32" i="47" s="1"/>
  <c r="O32" i="47"/>
  <c r="U32" i="47" s="1"/>
  <c r="V32" i="47"/>
  <c r="W32" i="47"/>
  <c r="X32" i="47"/>
  <c r="I180" i="47"/>
  <c r="J180" i="47" s="1"/>
  <c r="O180" i="47"/>
  <c r="U180" i="47" s="1"/>
  <c r="V180" i="47"/>
  <c r="W180" i="47"/>
  <c r="X180" i="47"/>
  <c r="I95" i="47"/>
  <c r="J95" i="47" s="1"/>
  <c r="O95" i="47"/>
  <c r="U95" i="47" s="1"/>
  <c r="V95" i="47"/>
  <c r="W95" i="47"/>
  <c r="X95" i="47"/>
  <c r="I77" i="47"/>
  <c r="J77" i="47" s="1"/>
  <c r="O77" i="47"/>
  <c r="U77" i="47" s="1"/>
  <c r="V77" i="47"/>
  <c r="W77" i="47"/>
  <c r="X77" i="47"/>
  <c r="I114" i="47"/>
  <c r="J114" i="47" s="1"/>
  <c r="O114" i="47"/>
  <c r="U114" i="47" s="1"/>
  <c r="V114" i="47"/>
  <c r="W114" i="47"/>
  <c r="X114" i="47"/>
  <c r="I31" i="47"/>
  <c r="J31" i="47" s="1"/>
  <c r="O31" i="47"/>
  <c r="U31" i="47" s="1"/>
  <c r="V31" i="47"/>
  <c r="W31" i="47"/>
  <c r="X31" i="47"/>
  <c r="I170" i="47"/>
  <c r="J170" i="47" s="1"/>
  <c r="O170" i="47"/>
  <c r="U170" i="47" s="1"/>
  <c r="V170" i="47"/>
  <c r="W170" i="47"/>
  <c r="X170" i="47"/>
  <c r="I226" i="47"/>
  <c r="J226" i="47" s="1"/>
  <c r="O226" i="47"/>
  <c r="U226" i="47" s="1"/>
  <c r="V226" i="47"/>
  <c r="W226" i="47"/>
  <c r="X226" i="47"/>
  <c r="I86" i="47"/>
  <c r="J86" i="47" s="1"/>
  <c r="O86" i="47"/>
  <c r="U86" i="47" s="1"/>
  <c r="V86" i="47"/>
  <c r="W86" i="47"/>
  <c r="X86" i="47"/>
  <c r="I121" i="47"/>
  <c r="J121" i="47" s="1"/>
  <c r="O121" i="47"/>
  <c r="U121" i="47" s="1"/>
  <c r="V121" i="47"/>
  <c r="W121" i="47"/>
  <c r="X121" i="47"/>
  <c r="I65" i="47"/>
  <c r="J65" i="47" s="1"/>
  <c r="O65" i="47"/>
  <c r="U65" i="47"/>
  <c r="V65" i="47"/>
  <c r="W65" i="47"/>
  <c r="X65" i="47"/>
  <c r="I99" i="47"/>
  <c r="J99" i="47" s="1"/>
  <c r="O99" i="47"/>
  <c r="U99" i="47" s="1"/>
  <c r="V99" i="47"/>
  <c r="W99" i="47"/>
  <c r="X99" i="47"/>
  <c r="I115" i="47"/>
  <c r="J115" i="47" s="1"/>
  <c r="O115" i="47"/>
  <c r="U115" i="47" s="1"/>
  <c r="V115" i="47"/>
  <c r="W115" i="47"/>
  <c r="X115" i="47"/>
  <c r="I148" i="47"/>
  <c r="J148" i="47" s="1"/>
  <c r="O148" i="47"/>
  <c r="U148" i="47" s="1"/>
  <c r="V148" i="47"/>
  <c r="W148" i="47"/>
  <c r="X148" i="47"/>
  <c r="I131" i="47"/>
  <c r="J131" i="47" s="1"/>
  <c r="O131" i="47"/>
  <c r="U131" i="47" s="1"/>
  <c r="V131" i="47"/>
  <c r="W131" i="47"/>
  <c r="X131" i="47"/>
  <c r="I94" i="47"/>
  <c r="J94" i="47" s="1"/>
  <c r="O94" i="47"/>
  <c r="U94" i="47" s="1"/>
  <c r="V94" i="47"/>
  <c r="W94" i="47"/>
  <c r="X94" i="47"/>
  <c r="I30" i="47"/>
  <c r="J30" i="47" s="1"/>
  <c r="O30" i="47"/>
  <c r="U30" i="47" s="1"/>
  <c r="V30" i="47"/>
  <c r="W30" i="47"/>
  <c r="X30" i="47"/>
  <c r="I48" i="47"/>
  <c r="J48" i="47" s="1"/>
  <c r="O48" i="47"/>
  <c r="U48" i="47" s="1"/>
  <c r="V48" i="47"/>
  <c r="W48" i="47"/>
  <c r="X48" i="47"/>
  <c r="I244" i="47"/>
  <c r="J244" i="47" s="1"/>
  <c r="O244" i="47"/>
  <c r="U244" i="47"/>
  <c r="V244" i="47"/>
  <c r="W244" i="47"/>
  <c r="X244" i="47"/>
  <c r="I240" i="47"/>
  <c r="J240" i="47" s="1"/>
  <c r="O240" i="47"/>
  <c r="U240" i="47" s="1"/>
  <c r="V240" i="47"/>
  <c r="W240" i="47"/>
  <c r="X240" i="47"/>
  <c r="I239" i="47"/>
  <c r="J239" i="47" s="1"/>
  <c r="O239" i="47"/>
  <c r="U239" i="47" s="1"/>
  <c r="V239" i="47"/>
  <c r="W239" i="47"/>
  <c r="X239" i="47"/>
  <c r="I105" i="47"/>
  <c r="J105" i="47" s="1"/>
  <c r="O105" i="47"/>
  <c r="U105" i="47" s="1"/>
  <c r="V105" i="47"/>
  <c r="W105" i="47"/>
  <c r="X105" i="47"/>
  <c r="I223" i="47"/>
  <c r="J223" i="47" s="1"/>
  <c r="O223" i="47"/>
  <c r="U223" i="47" s="1"/>
  <c r="V223" i="47"/>
  <c r="W223" i="47"/>
  <c r="X223" i="47"/>
  <c r="I144" i="47"/>
  <c r="J144" i="47" s="1"/>
  <c r="O144" i="47"/>
  <c r="U144" i="47" s="1"/>
  <c r="V144" i="47"/>
  <c r="W144" i="47"/>
  <c r="X144" i="47"/>
  <c r="I136" i="47"/>
  <c r="J136" i="47" s="1"/>
  <c r="O136" i="47"/>
  <c r="U136" i="47" s="1"/>
  <c r="V136" i="47"/>
  <c r="W136" i="47"/>
  <c r="X136" i="47"/>
  <c r="I191" i="47"/>
  <c r="J191" i="47" s="1"/>
  <c r="O191" i="47"/>
  <c r="U191" i="47" s="1"/>
  <c r="V191" i="47"/>
  <c r="W191" i="47"/>
  <c r="X191" i="47"/>
  <c r="I203" i="47"/>
  <c r="J203" i="47" s="1"/>
  <c r="O203" i="47"/>
  <c r="U203" i="47"/>
  <c r="V203" i="47"/>
  <c r="W203" i="47"/>
  <c r="X203" i="47"/>
  <c r="I143" i="47"/>
  <c r="J143" i="47" s="1"/>
  <c r="O143" i="47"/>
  <c r="U143" i="47" s="1"/>
  <c r="V143" i="47"/>
  <c r="W143" i="47"/>
  <c r="X143" i="47"/>
  <c r="I40" i="47"/>
  <c r="J40" i="47" s="1"/>
  <c r="O40" i="47"/>
  <c r="U40" i="47" s="1"/>
  <c r="V40" i="47"/>
  <c r="W40" i="47"/>
  <c r="X40" i="47"/>
  <c r="I149" i="47"/>
  <c r="J149" i="47" s="1"/>
  <c r="O149" i="47"/>
  <c r="U149" i="47" s="1"/>
  <c r="V149" i="47"/>
  <c r="W149" i="47"/>
  <c r="X149" i="47"/>
  <c r="I207" i="47"/>
  <c r="J207" i="47" s="1"/>
  <c r="O207" i="47"/>
  <c r="U207" i="47" s="1"/>
  <c r="V207" i="47"/>
  <c r="W207" i="47"/>
  <c r="X207" i="47"/>
  <c r="I154" i="47"/>
  <c r="J154" i="47" s="1"/>
  <c r="O154" i="47"/>
  <c r="U154" i="47" s="1"/>
  <c r="V154" i="47"/>
  <c r="W154" i="47"/>
  <c r="X154" i="47"/>
  <c r="I179" i="47"/>
  <c r="J179" i="47" s="1"/>
  <c r="O179" i="47"/>
  <c r="U179" i="47" s="1"/>
  <c r="V179" i="47"/>
  <c r="W179" i="47"/>
  <c r="X179" i="47"/>
  <c r="I52" i="47"/>
  <c r="J52" i="47" s="1"/>
  <c r="O52" i="47"/>
  <c r="U52" i="47" s="1"/>
  <c r="V52" i="47"/>
  <c r="W52" i="47"/>
  <c r="X52" i="47"/>
  <c r="I157" i="47"/>
  <c r="J157" i="47" s="1"/>
  <c r="O157" i="47"/>
  <c r="U157" i="47" s="1"/>
  <c r="V157" i="47"/>
  <c r="W157" i="47"/>
  <c r="X157" i="47"/>
  <c r="I132" i="47"/>
  <c r="J132" i="47" s="1"/>
  <c r="O132" i="47"/>
  <c r="U132" i="47" s="1"/>
  <c r="V132" i="47"/>
  <c r="W132" i="47"/>
  <c r="X132" i="47"/>
  <c r="I186" i="47"/>
  <c r="J186" i="47" s="1"/>
  <c r="O186" i="47"/>
  <c r="U186" i="47" s="1"/>
  <c r="V186" i="47"/>
  <c r="W186" i="47"/>
  <c r="X186" i="47"/>
  <c r="I225" i="47"/>
  <c r="J225" i="47" s="1"/>
  <c r="O225" i="47"/>
  <c r="U225" i="47" s="1"/>
  <c r="V225" i="47"/>
  <c r="W225" i="47"/>
  <c r="X225" i="47"/>
  <c r="I89" i="47"/>
  <c r="J89" i="47" s="1"/>
  <c r="O89" i="47"/>
  <c r="U89" i="47" s="1"/>
  <c r="V89" i="47"/>
  <c r="W89" i="47"/>
  <c r="X89" i="47"/>
  <c r="I25" i="47"/>
  <c r="J25" i="47" s="1"/>
  <c r="O25" i="47"/>
  <c r="U25" i="47" s="1"/>
  <c r="V25" i="47"/>
  <c r="W25" i="47"/>
  <c r="X25" i="47"/>
  <c r="I83" i="47"/>
  <c r="J83" i="47" s="1"/>
  <c r="O83" i="47"/>
  <c r="U83" i="47" s="1"/>
  <c r="V83" i="47"/>
  <c r="W83" i="47"/>
  <c r="X83" i="47"/>
  <c r="I228" i="47"/>
  <c r="J228" i="47" s="1"/>
  <c r="O228" i="47"/>
  <c r="U228" i="47" s="1"/>
  <c r="V228" i="47"/>
  <c r="W228" i="47"/>
  <c r="X228" i="47"/>
  <c r="I110" i="47"/>
  <c r="J110" i="47" s="1"/>
  <c r="O110" i="47"/>
  <c r="U110" i="47"/>
  <c r="V110" i="47"/>
  <c r="W110" i="47"/>
  <c r="X110" i="47"/>
  <c r="I169" i="47"/>
  <c r="J169" i="47" s="1"/>
  <c r="O169" i="47"/>
  <c r="U169" i="47" s="1"/>
  <c r="V169" i="47"/>
  <c r="W169" i="47"/>
  <c r="X169" i="47"/>
  <c r="I101" i="47"/>
  <c r="J101" i="47" s="1"/>
  <c r="O101" i="47"/>
  <c r="U101" i="47" s="1"/>
  <c r="V101" i="47"/>
  <c r="W101" i="47"/>
  <c r="X101" i="47"/>
  <c r="I88" i="47"/>
  <c r="J88" i="47" s="1"/>
  <c r="O88" i="47"/>
  <c r="U88" i="47" s="1"/>
  <c r="V88" i="47"/>
  <c r="W88" i="47"/>
  <c r="X88" i="47"/>
  <c r="I190" i="47"/>
  <c r="J190" i="47" s="1"/>
  <c r="O190" i="47"/>
  <c r="U190" i="47" s="1"/>
  <c r="V190" i="47"/>
  <c r="W190" i="47"/>
  <c r="X190" i="47"/>
  <c r="I160" i="47"/>
  <c r="J160" i="47" s="1"/>
  <c r="O160" i="47"/>
  <c r="U160" i="47" s="1"/>
  <c r="V160" i="47"/>
  <c r="W160" i="47"/>
  <c r="X160" i="47"/>
  <c r="I161" i="47"/>
  <c r="J161" i="47" s="1"/>
  <c r="O161" i="47"/>
  <c r="U161" i="47" s="1"/>
  <c r="V161" i="47"/>
  <c r="W161" i="47"/>
  <c r="X161" i="47"/>
  <c r="I133" i="47"/>
  <c r="J133" i="47" s="1"/>
  <c r="O133" i="47"/>
  <c r="U133" i="47" s="1"/>
  <c r="V133" i="47"/>
  <c r="W133" i="47"/>
  <c r="X133" i="47"/>
  <c r="I187" i="47"/>
  <c r="J187" i="47" s="1"/>
  <c r="O187" i="47"/>
  <c r="U187" i="47"/>
  <c r="V187" i="47"/>
  <c r="W187" i="47"/>
  <c r="X187" i="47"/>
  <c r="I243" i="47"/>
  <c r="J243" i="47" s="1"/>
  <c r="O243" i="47"/>
  <c r="U243" i="47" s="1"/>
  <c r="V243" i="47"/>
  <c r="W243" i="47"/>
  <c r="X243" i="47"/>
  <c r="I245" i="47"/>
  <c r="J245" i="47" s="1"/>
  <c r="O245" i="47"/>
  <c r="U245" i="47" s="1"/>
  <c r="V245" i="47"/>
  <c r="W245" i="47"/>
  <c r="X245" i="47"/>
  <c r="I242" i="47"/>
  <c r="J242" i="47" s="1"/>
  <c r="O242" i="47"/>
  <c r="U242" i="47" s="1"/>
  <c r="V242" i="47"/>
  <c r="W242" i="47"/>
  <c r="X242" i="47"/>
  <c r="I117" i="47"/>
  <c r="J117" i="47" s="1"/>
  <c r="O117" i="47"/>
  <c r="U117" i="47" s="1"/>
  <c r="V117" i="47"/>
  <c r="W117" i="47"/>
  <c r="X117" i="47"/>
  <c r="I28" i="47"/>
  <c r="J28" i="47" s="1"/>
  <c r="O28" i="47"/>
  <c r="U28" i="47" s="1"/>
  <c r="V28" i="47"/>
  <c r="W28" i="47"/>
  <c r="X28" i="47"/>
  <c r="I172" i="47"/>
  <c r="J172" i="47" s="1"/>
  <c r="O172" i="47"/>
  <c r="U172" i="47" s="1"/>
  <c r="V172" i="47"/>
  <c r="W172" i="47"/>
  <c r="X172" i="47"/>
  <c r="I61" i="47"/>
  <c r="J61" i="47" s="1"/>
  <c r="O61" i="47"/>
  <c r="U61" i="47" s="1"/>
  <c r="V61" i="47"/>
  <c r="W61" i="47"/>
  <c r="X61" i="47"/>
  <c r="I84" i="47"/>
  <c r="J84" i="47" s="1"/>
  <c r="O84" i="47"/>
  <c r="U84" i="47"/>
  <c r="V84" i="47"/>
  <c r="W84" i="47"/>
  <c r="X84" i="47"/>
  <c r="I58" i="47"/>
  <c r="J58" i="47" s="1"/>
  <c r="O58" i="47"/>
  <c r="U58" i="47" s="1"/>
  <c r="V58" i="47"/>
  <c r="W58" i="47"/>
  <c r="X58" i="47"/>
  <c r="I230" i="47"/>
  <c r="J230" i="47" s="1"/>
  <c r="O230" i="47"/>
  <c r="U230" i="47" s="1"/>
  <c r="V230" i="47"/>
  <c r="W230" i="47"/>
  <c r="X230" i="47"/>
  <c r="I69" i="47"/>
  <c r="J69" i="47" s="1"/>
  <c r="O69" i="47"/>
  <c r="U69" i="47" s="1"/>
  <c r="V69" i="47"/>
  <c r="W69" i="47"/>
  <c r="X69" i="47"/>
  <c r="I229" i="47"/>
  <c r="J229" i="47" s="1"/>
  <c r="O229" i="47"/>
  <c r="U229" i="47" s="1"/>
  <c r="V229" i="47"/>
  <c r="W229" i="47"/>
  <c r="X229" i="47"/>
  <c r="I231" i="47"/>
  <c r="J231" i="47" s="1"/>
  <c r="O231" i="47"/>
  <c r="U231" i="47" s="1"/>
  <c r="V231" i="47"/>
  <c r="W231" i="47"/>
  <c r="X231" i="47"/>
  <c r="I200" i="47"/>
  <c r="J200" i="47" s="1"/>
  <c r="O200" i="47"/>
  <c r="U200" i="47" s="1"/>
  <c r="V200" i="47"/>
  <c r="W200" i="47"/>
  <c r="X200" i="47"/>
  <c r="I219" i="47"/>
  <c r="J219" i="47" s="1"/>
  <c r="O219" i="47"/>
  <c r="U219" i="47" s="1"/>
  <c r="V219" i="47"/>
  <c r="W219" i="47"/>
  <c r="X219" i="47"/>
  <c r="I5" i="47"/>
  <c r="J5" i="47" s="1"/>
  <c r="O5" i="47"/>
  <c r="U5" i="47" s="1"/>
  <c r="V5" i="47"/>
  <c r="W5" i="47"/>
  <c r="X5" i="47"/>
  <c r="I90" i="47"/>
  <c r="J90" i="47" s="1"/>
  <c r="O90" i="47"/>
  <c r="U90" i="47" s="1"/>
  <c r="V90" i="47"/>
  <c r="W90" i="47"/>
  <c r="X90" i="47"/>
  <c r="I194" i="47"/>
  <c r="J194" i="47" s="1"/>
  <c r="O194" i="47"/>
  <c r="U194" i="47" s="1"/>
  <c r="V194" i="47"/>
  <c r="W194" i="47"/>
  <c r="X194" i="47"/>
  <c r="I192" i="47"/>
  <c r="J192" i="47" s="1"/>
  <c r="O192" i="47"/>
  <c r="U192" i="47" s="1"/>
  <c r="V192" i="47"/>
  <c r="W192" i="47"/>
  <c r="X192" i="47"/>
  <c r="I35" i="47"/>
  <c r="J35" i="47" s="1"/>
  <c r="O35" i="47"/>
  <c r="U35" i="47" s="1"/>
  <c r="V35" i="47"/>
  <c r="W35" i="47"/>
  <c r="X35" i="47"/>
  <c r="I237" i="47"/>
  <c r="J237" i="47" s="1"/>
  <c r="O237" i="47"/>
  <c r="U237" i="47" s="1"/>
  <c r="V237" i="47"/>
  <c r="W237" i="47"/>
  <c r="X237" i="47"/>
  <c r="I79" i="47"/>
  <c r="J79" i="47" s="1"/>
  <c r="O79" i="47"/>
  <c r="U79" i="47" s="1"/>
  <c r="V79" i="47"/>
  <c r="W79" i="47"/>
  <c r="X79" i="47"/>
  <c r="I3" i="47"/>
  <c r="J3" i="47" s="1"/>
  <c r="O3" i="47"/>
  <c r="U3" i="47" s="1"/>
  <c r="V3" i="47"/>
  <c r="W3" i="47"/>
  <c r="X3" i="47"/>
  <c r="I18" i="47"/>
  <c r="J18" i="47" s="1"/>
  <c r="O18" i="47"/>
  <c r="U18" i="47"/>
  <c r="V18" i="47"/>
  <c r="W18" i="47"/>
  <c r="X18" i="47"/>
  <c r="I102" i="47"/>
  <c r="J102" i="47" s="1"/>
  <c r="O102" i="47"/>
  <c r="U102" i="47" s="1"/>
  <c r="V102" i="47"/>
  <c r="W102" i="47"/>
  <c r="X102" i="47"/>
  <c r="I60" i="47"/>
  <c r="J60" i="47" s="1"/>
  <c r="O60" i="47"/>
  <c r="U60" i="47" s="1"/>
  <c r="V60" i="47"/>
  <c r="W60" i="47"/>
  <c r="X60" i="47"/>
  <c r="I221" i="47"/>
  <c r="J221" i="47" s="1"/>
  <c r="O221" i="47"/>
  <c r="U221" i="47" s="1"/>
  <c r="V221" i="47"/>
  <c r="W221" i="47"/>
  <c r="X221" i="47"/>
  <c r="I81" i="47"/>
  <c r="J81" i="47" s="1"/>
  <c r="O81" i="47"/>
  <c r="U81" i="47" s="1"/>
  <c r="V81" i="47"/>
  <c r="W81" i="47"/>
  <c r="X81" i="47"/>
  <c r="I224" i="47"/>
  <c r="J224" i="47" s="1"/>
  <c r="O224" i="47"/>
  <c r="U224" i="47" s="1"/>
  <c r="V224" i="47"/>
  <c r="W224" i="47"/>
  <c r="X224" i="47"/>
  <c r="I103" i="47"/>
  <c r="J103" i="47" s="1"/>
  <c r="O103" i="47"/>
  <c r="U103" i="47" s="1"/>
  <c r="V103" i="47"/>
  <c r="W103" i="47"/>
  <c r="X103" i="47"/>
  <c r="I212" i="47"/>
  <c r="J212" i="47" s="1"/>
  <c r="O212" i="47"/>
  <c r="U212" i="47" s="1"/>
  <c r="V212" i="47"/>
  <c r="W212" i="47"/>
  <c r="X212" i="47"/>
  <c r="I74" i="47"/>
  <c r="J74" i="47" s="1"/>
  <c r="O74" i="47"/>
  <c r="U74" i="47"/>
  <c r="V74" i="47"/>
  <c r="W74" i="47"/>
  <c r="X74" i="47"/>
  <c r="I134" i="47"/>
  <c r="J134" i="47" s="1"/>
  <c r="O134" i="47"/>
  <c r="U134" i="47" s="1"/>
  <c r="V134" i="47"/>
  <c r="W134" i="47"/>
  <c r="X134" i="47"/>
  <c r="I122" i="47"/>
  <c r="J122" i="47" s="1"/>
  <c r="O122" i="47"/>
  <c r="U122" i="47" s="1"/>
  <c r="V122" i="47"/>
  <c r="W122" i="47"/>
  <c r="X122" i="47"/>
  <c r="I39" i="47"/>
  <c r="J39" i="47" s="1"/>
  <c r="O39" i="47"/>
  <c r="U39" i="47" s="1"/>
  <c r="V39" i="47"/>
  <c r="W39" i="47"/>
  <c r="X39" i="47"/>
  <c r="I129" i="47"/>
  <c r="J129" i="47" s="1"/>
  <c r="O129" i="47"/>
  <c r="U129" i="47" s="1"/>
  <c r="V129" i="47"/>
  <c r="W129" i="47"/>
  <c r="X129" i="47"/>
  <c r="I155" i="47"/>
  <c r="J155" i="47" s="1"/>
  <c r="O155" i="47"/>
  <c r="U155" i="47" s="1"/>
  <c r="V155" i="47"/>
  <c r="W155" i="47"/>
  <c r="X155" i="47"/>
  <c r="I188" i="47"/>
  <c r="J188" i="47" s="1"/>
  <c r="O188" i="47"/>
  <c r="U188" i="47" s="1"/>
  <c r="V188" i="47"/>
  <c r="W188" i="47"/>
  <c r="X188" i="47"/>
  <c r="I126" i="47"/>
  <c r="J126" i="47" s="1"/>
  <c r="O126" i="47"/>
  <c r="U126" i="47" s="1"/>
  <c r="V126" i="47"/>
  <c r="W126" i="47"/>
  <c r="X126" i="47"/>
  <c r="I163" i="47"/>
  <c r="J163" i="47" s="1"/>
  <c r="O163" i="47"/>
  <c r="U163" i="47"/>
  <c r="V163" i="47"/>
  <c r="W163" i="47"/>
  <c r="X163" i="47"/>
  <c r="I51" i="47"/>
  <c r="J51" i="47" s="1"/>
  <c r="O51" i="47"/>
  <c r="U51" i="47" s="1"/>
  <c r="V51" i="47"/>
  <c r="W51" i="47"/>
  <c r="X51" i="47"/>
  <c r="I12" i="47"/>
  <c r="J12" i="47" s="1"/>
  <c r="O12" i="47"/>
  <c r="U12" i="47" s="1"/>
  <c r="V12" i="47"/>
  <c r="W12" i="47"/>
  <c r="X12" i="47"/>
  <c r="I125" i="47"/>
  <c r="J125" i="47" s="1"/>
  <c r="O125" i="47"/>
  <c r="U125" i="47" s="1"/>
  <c r="V125" i="47"/>
  <c r="W125" i="47"/>
  <c r="X125" i="47"/>
  <c r="I189" i="47"/>
  <c r="J189" i="47" s="1"/>
  <c r="O189" i="47"/>
  <c r="U189" i="47" s="1"/>
  <c r="V189" i="47"/>
  <c r="W189" i="47"/>
  <c r="X189" i="47"/>
  <c r="I205" i="47"/>
  <c r="J205" i="47" s="1"/>
  <c r="O205" i="47"/>
  <c r="U205" i="47" s="1"/>
  <c r="V205" i="47"/>
  <c r="W205" i="47"/>
  <c r="X205" i="47"/>
  <c r="I137" i="47"/>
  <c r="J137" i="47" s="1"/>
  <c r="O137" i="47"/>
  <c r="U137" i="47" s="1"/>
  <c r="V137" i="47"/>
  <c r="W137" i="47"/>
  <c r="X137" i="47"/>
  <c r="I112" i="47"/>
  <c r="J112" i="47" s="1"/>
  <c r="O112" i="47"/>
  <c r="U112" i="47" s="1"/>
  <c r="V112" i="47"/>
  <c r="W112" i="47"/>
  <c r="X112" i="47"/>
  <c r="I123" i="47"/>
  <c r="J123" i="47" s="1"/>
  <c r="O123" i="47"/>
  <c r="U123" i="47" s="1"/>
  <c r="V123" i="47"/>
  <c r="W123" i="47"/>
  <c r="X123" i="47"/>
  <c r="I56" i="47"/>
  <c r="J56" i="47" s="1"/>
  <c r="O56" i="47"/>
  <c r="U56" i="47" s="1"/>
  <c r="V56" i="47"/>
  <c r="W56" i="47"/>
  <c r="X56" i="47"/>
  <c r="I182" i="47"/>
  <c r="J182" i="47" s="1"/>
  <c r="O182" i="47"/>
  <c r="U182" i="47" s="1"/>
  <c r="V182" i="47"/>
  <c r="W182" i="47"/>
  <c r="X182" i="47"/>
  <c r="I213" i="47"/>
  <c r="J213" i="47" s="1"/>
  <c r="O213" i="47"/>
  <c r="U213" i="47" s="1"/>
  <c r="V213" i="47"/>
  <c r="W213" i="47"/>
  <c r="X213" i="47"/>
  <c r="I14" i="47"/>
  <c r="J14" i="47" s="1"/>
  <c r="O14" i="47"/>
  <c r="U14" i="47" s="1"/>
  <c r="V14" i="47"/>
  <c r="W14" i="47"/>
  <c r="X14" i="47"/>
  <c r="I66" i="47"/>
  <c r="J66" i="47" s="1"/>
  <c r="O66" i="47"/>
  <c r="U66" i="47" s="1"/>
  <c r="V66" i="47"/>
  <c r="W66" i="47"/>
  <c r="X66" i="47"/>
  <c r="I211" i="47"/>
  <c r="J211" i="47" s="1"/>
  <c r="O211" i="47"/>
  <c r="U211" i="47" s="1"/>
  <c r="V211" i="47"/>
  <c r="W211" i="47"/>
  <c r="X211" i="47"/>
  <c r="I8" i="47"/>
  <c r="J8" i="47" s="1"/>
  <c r="O8" i="47"/>
  <c r="U8" i="47" s="1"/>
  <c r="V8" i="47"/>
  <c r="W8" i="47"/>
  <c r="X8" i="47"/>
  <c r="I15" i="47"/>
  <c r="J15" i="47" s="1"/>
  <c r="O15" i="47"/>
  <c r="U15" i="47"/>
  <c r="V15" i="47"/>
  <c r="W15" i="47"/>
  <c r="X15" i="47"/>
  <c r="I53" i="47"/>
  <c r="J53" i="47" s="1"/>
  <c r="O53" i="47"/>
  <c r="U53" i="47" s="1"/>
  <c r="V53" i="47"/>
  <c r="W53" i="47"/>
  <c r="X53" i="47"/>
  <c r="I57" i="47"/>
  <c r="J57" i="47" s="1"/>
  <c r="O57" i="47"/>
  <c r="U57" i="47" s="1"/>
  <c r="V57" i="47"/>
  <c r="W57" i="47"/>
  <c r="X57" i="47"/>
  <c r="I138" i="47"/>
  <c r="J138" i="47" s="1"/>
  <c r="O138" i="47"/>
  <c r="U138" i="47" s="1"/>
  <c r="V138" i="47"/>
  <c r="W138" i="47"/>
  <c r="X138" i="47"/>
  <c r="I75" i="47"/>
  <c r="J75" i="47" s="1"/>
  <c r="O75" i="47"/>
  <c r="U75" i="47" s="1"/>
  <c r="V75" i="47"/>
  <c r="W75" i="47"/>
  <c r="X75" i="47"/>
  <c r="I118" i="47"/>
  <c r="J118" i="47" s="1"/>
  <c r="O118" i="47"/>
  <c r="U118" i="47" s="1"/>
  <c r="V118" i="47"/>
  <c r="W118" i="47"/>
  <c r="X118" i="47"/>
  <c r="I176" i="47"/>
  <c r="J176" i="47" s="1"/>
  <c r="O176" i="47"/>
  <c r="U176" i="47" s="1"/>
  <c r="V176" i="47"/>
  <c r="W176" i="47"/>
  <c r="X176" i="47"/>
  <c r="I206" i="47"/>
  <c r="J206" i="47" s="1"/>
  <c r="O206" i="47"/>
  <c r="U206" i="47" s="1"/>
  <c r="V206" i="47"/>
  <c r="W206" i="47"/>
  <c r="X206" i="47"/>
  <c r="I222" i="47"/>
  <c r="J222" i="47" s="1"/>
  <c r="O222" i="47"/>
  <c r="U222" i="47"/>
  <c r="V222" i="47"/>
  <c r="W222" i="47"/>
  <c r="X222" i="47"/>
  <c r="I168" i="47"/>
  <c r="J168" i="47" s="1"/>
  <c r="O168" i="47"/>
  <c r="U168" i="47" s="1"/>
  <c r="V168" i="47"/>
  <c r="W168" i="47"/>
  <c r="X168" i="47"/>
  <c r="I159" i="47"/>
  <c r="J159" i="47" s="1"/>
  <c r="O159" i="47"/>
  <c r="U159" i="47" s="1"/>
  <c r="V159" i="47"/>
  <c r="W159" i="47"/>
  <c r="X159" i="47"/>
  <c r="I214" i="47"/>
  <c r="J214" i="47" s="1"/>
  <c r="O214" i="47"/>
  <c r="U214" i="47" s="1"/>
  <c r="V214" i="47"/>
  <c r="W214" i="47"/>
  <c r="X214" i="47"/>
  <c r="I241" i="47"/>
  <c r="J241" i="47" s="1"/>
  <c r="O241" i="47"/>
  <c r="U241" i="47" s="1"/>
  <c r="V241" i="47"/>
  <c r="W241" i="47"/>
  <c r="X241" i="47"/>
  <c r="I174" i="47"/>
  <c r="J174" i="47" s="1"/>
  <c r="O174" i="47"/>
  <c r="U174" i="47" s="1"/>
  <c r="V174" i="47"/>
  <c r="W174" i="47"/>
  <c r="X174" i="47"/>
  <c r="I50" i="47"/>
  <c r="J50" i="47" s="1"/>
  <c r="O50" i="47"/>
  <c r="U50" i="47" s="1"/>
  <c r="V50" i="47"/>
  <c r="W50" i="47"/>
  <c r="X50" i="47"/>
  <c r="I218" i="47"/>
  <c r="J218" i="47" s="1"/>
  <c r="O218" i="47"/>
  <c r="U218" i="47" s="1"/>
  <c r="V218" i="47"/>
  <c r="W218" i="47"/>
  <c r="X218" i="47"/>
  <c r="I173" i="47"/>
  <c r="J173" i="47" s="1"/>
  <c r="O173" i="47"/>
  <c r="U173" i="47" s="1"/>
  <c r="V173" i="47"/>
  <c r="W173" i="47"/>
  <c r="X173" i="47"/>
  <c r="I175" i="47"/>
  <c r="J175" i="47" s="1"/>
  <c r="O175" i="47"/>
  <c r="U175" i="47" s="1"/>
  <c r="V175" i="47"/>
  <c r="W175" i="47"/>
  <c r="X175" i="47"/>
  <c r="I96" i="47"/>
  <c r="J96" i="47" s="1"/>
  <c r="O96" i="47"/>
  <c r="U96" i="47" s="1"/>
  <c r="V96" i="47"/>
  <c r="W96" i="47"/>
  <c r="X96" i="47"/>
  <c r="I116" i="47"/>
  <c r="J116" i="47" s="1"/>
  <c r="O116" i="47"/>
  <c r="U116" i="47" s="1"/>
  <c r="V116" i="47"/>
  <c r="W116" i="47"/>
  <c r="X116" i="47"/>
  <c r="I162" i="47"/>
  <c r="J162" i="47" s="1"/>
  <c r="O162" i="47"/>
  <c r="U162" i="47" s="1"/>
  <c r="V162" i="47"/>
  <c r="W162" i="47"/>
  <c r="X162" i="47"/>
  <c r="I44" i="47"/>
  <c r="J44" i="47" s="1"/>
  <c r="O44" i="47"/>
  <c r="U44" i="47" s="1"/>
  <c r="V44" i="47"/>
  <c r="W44" i="47"/>
  <c r="X44" i="47"/>
  <c r="I36" i="47"/>
  <c r="J36" i="47" s="1"/>
  <c r="O36" i="47"/>
  <c r="U36" i="47" s="1"/>
  <c r="V36" i="47"/>
  <c r="W36" i="47"/>
  <c r="X36" i="47"/>
  <c r="I13" i="47"/>
  <c r="J13" i="47" s="1"/>
  <c r="O13" i="47"/>
  <c r="U13" i="47" s="1"/>
  <c r="V13" i="47"/>
  <c r="W13" i="47"/>
  <c r="X13" i="47"/>
  <c r="I108" i="47"/>
  <c r="J108" i="47" s="1"/>
  <c r="O108" i="47"/>
  <c r="U108" i="47" s="1"/>
  <c r="V108" i="47"/>
  <c r="W108" i="47"/>
  <c r="X108" i="47"/>
  <c r="I204" i="47"/>
  <c r="J204" i="47" s="1"/>
  <c r="O204" i="47"/>
  <c r="U204" i="47" s="1"/>
  <c r="V204" i="47"/>
  <c r="W204" i="47"/>
  <c r="X204" i="47"/>
  <c r="I232" i="47"/>
  <c r="J232" i="47" s="1"/>
  <c r="O232" i="47"/>
  <c r="U232" i="47" s="1"/>
  <c r="V232" i="47"/>
  <c r="W232" i="47"/>
  <c r="X232" i="47"/>
  <c r="I93" i="47"/>
  <c r="J93" i="47" s="1"/>
  <c r="O93" i="47"/>
  <c r="U93" i="47" s="1"/>
  <c r="V93" i="47"/>
  <c r="W93" i="47"/>
  <c r="X93" i="47"/>
  <c r="I38" i="47"/>
  <c r="J38" i="47" s="1"/>
  <c r="O38" i="47"/>
  <c r="U38" i="47" s="1"/>
  <c r="V38" i="47"/>
  <c r="W38" i="47"/>
  <c r="X38" i="47"/>
  <c r="I113" i="47"/>
  <c r="J113" i="47" s="1"/>
  <c r="O113" i="47"/>
  <c r="U113" i="47" s="1"/>
  <c r="V113" i="47"/>
  <c r="W113" i="47"/>
  <c r="X113" i="47"/>
  <c r="I145" i="47"/>
  <c r="J145" i="47" s="1"/>
  <c r="O145" i="47"/>
  <c r="U145" i="47"/>
  <c r="V145" i="47"/>
  <c r="W145" i="47"/>
  <c r="X145" i="47"/>
  <c r="O243" i="40"/>
  <c r="I243" i="40"/>
  <c r="J243" i="40" s="1"/>
  <c r="O231" i="40"/>
  <c r="I231" i="40"/>
  <c r="J231" i="40" s="1"/>
  <c r="O225" i="40"/>
  <c r="I225" i="40"/>
  <c r="J225" i="40" s="1"/>
  <c r="O228" i="40"/>
  <c r="I228" i="40"/>
  <c r="J228" i="40" s="1"/>
  <c r="O244" i="40"/>
  <c r="I244" i="40"/>
  <c r="J244" i="40" s="1"/>
  <c r="O239" i="40"/>
  <c r="I239" i="40"/>
  <c r="J239" i="40" s="1"/>
  <c r="O230" i="40"/>
  <c r="I230" i="40"/>
  <c r="J230" i="40" s="1"/>
  <c r="O223" i="40"/>
  <c r="I223" i="40"/>
  <c r="J223" i="40" s="1"/>
  <c r="O224" i="40"/>
  <c r="I224" i="40"/>
  <c r="J224" i="40" s="1"/>
  <c r="O226" i="40"/>
  <c r="I226" i="40"/>
  <c r="J226" i="40" s="1"/>
  <c r="O234" i="40"/>
  <c r="I234" i="40"/>
  <c r="J234" i="40" s="1"/>
  <c r="O232" i="40"/>
  <c r="I232" i="40"/>
  <c r="J232" i="40" s="1"/>
  <c r="O229" i="40"/>
  <c r="I229" i="40"/>
  <c r="J229" i="40" s="1"/>
  <c r="O238" i="40"/>
  <c r="I238" i="40"/>
  <c r="J238" i="40" s="1"/>
  <c r="O236" i="40"/>
  <c r="I236" i="40"/>
  <c r="J236" i="40" s="1"/>
  <c r="O241" i="40"/>
  <c r="I241" i="40"/>
  <c r="J241" i="40" s="1"/>
  <c r="O227" i="40"/>
  <c r="I227" i="40"/>
  <c r="J227" i="40" s="1"/>
  <c r="O237" i="40"/>
  <c r="I237" i="40"/>
  <c r="J237" i="40" s="1"/>
  <c r="O245" i="40"/>
  <c r="I245" i="40"/>
  <c r="J245" i="40" s="1"/>
  <c r="O240" i="40"/>
  <c r="I240" i="40"/>
  <c r="J240" i="40" s="1"/>
  <c r="O233" i="40"/>
  <c r="I233" i="40"/>
  <c r="J233" i="40" s="1"/>
  <c r="O235" i="40"/>
  <c r="I235" i="40"/>
  <c r="J235" i="40" s="1"/>
  <c r="O242" i="40"/>
  <c r="I242" i="40"/>
  <c r="J242" i="40" s="1"/>
  <c r="O220" i="40"/>
  <c r="I220" i="40"/>
  <c r="J220" i="40" s="1"/>
  <c r="O216" i="40"/>
  <c r="I216" i="40"/>
  <c r="J216" i="40" s="1"/>
  <c r="O210" i="40"/>
  <c r="I210" i="40"/>
  <c r="J210" i="40" s="1"/>
  <c r="O208" i="40"/>
  <c r="I208" i="40"/>
  <c r="J208" i="40" s="1"/>
  <c r="O215" i="40"/>
  <c r="I215" i="40"/>
  <c r="J215" i="40" s="1"/>
  <c r="O206" i="40"/>
  <c r="I206" i="40"/>
  <c r="J206" i="40" s="1"/>
  <c r="O204" i="40"/>
  <c r="I204" i="40"/>
  <c r="J204" i="40" s="1"/>
  <c r="O202" i="40"/>
  <c r="I202" i="40"/>
  <c r="J202" i="40" s="1"/>
  <c r="O199" i="40"/>
  <c r="I199" i="40"/>
  <c r="J199" i="40" s="1"/>
  <c r="O221" i="40"/>
  <c r="I221" i="40"/>
  <c r="J221" i="40" s="1"/>
  <c r="O207" i="40"/>
  <c r="I207" i="40"/>
  <c r="J207" i="40" s="1"/>
  <c r="O201" i="40"/>
  <c r="I201" i="40"/>
  <c r="J201" i="40" s="1"/>
  <c r="S201" i="40" s="1"/>
  <c r="O222" i="40"/>
  <c r="I222" i="40"/>
  <c r="J222" i="40" s="1"/>
  <c r="O217" i="40"/>
  <c r="I217" i="40"/>
  <c r="J217" i="40" s="1"/>
  <c r="O205" i="40"/>
  <c r="I205" i="40"/>
  <c r="J205" i="40" s="1"/>
  <c r="O211" i="40"/>
  <c r="I211" i="40"/>
  <c r="J211" i="40" s="1"/>
  <c r="O209" i="40"/>
  <c r="I209" i="40"/>
  <c r="J209" i="40" s="1"/>
  <c r="O214" i="40"/>
  <c r="I214" i="40"/>
  <c r="J214" i="40" s="1"/>
  <c r="O219" i="40"/>
  <c r="I219" i="40"/>
  <c r="J219" i="40" s="1"/>
  <c r="O218" i="40"/>
  <c r="I218" i="40"/>
  <c r="J218" i="40" s="1"/>
  <c r="O212" i="40"/>
  <c r="I212" i="40"/>
  <c r="J212" i="40" s="1"/>
  <c r="O200" i="40"/>
  <c r="I200" i="40"/>
  <c r="J200" i="40" s="1"/>
  <c r="O203" i="40"/>
  <c r="I203" i="40"/>
  <c r="J203" i="40" s="1"/>
  <c r="O213" i="40"/>
  <c r="I213" i="40"/>
  <c r="J213" i="40" s="1"/>
  <c r="O189" i="40"/>
  <c r="I189" i="40"/>
  <c r="J189" i="40" s="1"/>
  <c r="O192" i="40"/>
  <c r="I192" i="40"/>
  <c r="J192" i="40" s="1"/>
  <c r="O187" i="40"/>
  <c r="I187" i="40"/>
  <c r="J187" i="40" s="1"/>
  <c r="O190" i="40"/>
  <c r="I190" i="40"/>
  <c r="J190" i="40" s="1"/>
  <c r="O179" i="40"/>
  <c r="I179" i="40"/>
  <c r="J179" i="40" s="1"/>
  <c r="O188" i="40"/>
  <c r="I188" i="40"/>
  <c r="J188" i="40" s="1"/>
  <c r="O191" i="40"/>
  <c r="I191" i="40"/>
  <c r="J191" i="40" s="1"/>
  <c r="O181" i="40"/>
  <c r="I181" i="40"/>
  <c r="J181" i="40" s="1"/>
  <c r="O195" i="40"/>
  <c r="I195" i="40"/>
  <c r="J195" i="40" s="1"/>
  <c r="O186" i="40"/>
  <c r="I186" i="40"/>
  <c r="J186" i="40" s="1"/>
  <c r="O197" i="40"/>
  <c r="I197" i="40"/>
  <c r="J197" i="40" s="1"/>
  <c r="O183" i="40"/>
  <c r="I183" i="40"/>
  <c r="J183" i="40" s="1"/>
  <c r="O196" i="40"/>
  <c r="I196" i="40"/>
  <c r="J196" i="40" s="1"/>
  <c r="O180" i="40"/>
  <c r="I180" i="40"/>
  <c r="J180" i="40" s="1"/>
  <c r="O185" i="40"/>
  <c r="I185" i="40"/>
  <c r="J185" i="40" s="1"/>
  <c r="O177" i="40"/>
  <c r="I177" i="40"/>
  <c r="J177" i="40" s="1"/>
  <c r="O175" i="40"/>
  <c r="I175" i="40"/>
  <c r="J175" i="40" s="1"/>
  <c r="O182" i="40"/>
  <c r="I182" i="40"/>
  <c r="J182" i="40" s="1"/>
  <c r="O198" i="40"/>
  <c r="I198" i="40"/>
  <c r="J198" i="40" s="1"/>
  <c r="O178" i="40"/>
  <c r="I178" i="40"/>
  <c r="J178" i="40" s="1"/>
  <c r="S178" i="40" s="1"/>
  <c r="O193" i="40"/>
  <c r="I193" i="40"/>
  <c r="J193" i="40" s="1"/>
  <c r="O194" i="40"/>
  <c r="I194" i="40"/>
  <c r="J194" i="40" s="1"/>
  <c r="O184" i="40"/>
  <c r="I184" i="40"/>
  <c r="J184" i="40" s="1"/>
  <c r="O176" i="40"/>
  <c r="I176" i="40"/>
  <c r="J176" i="40" s="1"/>
  <c r="S176" i="40" s="1"/>
  <c r="O167" i="40"/>
  <c r="I167" i="40"/>
  <c r="J167" i="40" s="1"/>
  <c r="O166" i="40"/>
  <c r="I166" i="40"/>
  <c r="J166" i="40" s="1"/>
  <c r="S166" i="40" s="1"/>
  <c r="O171" i="40"/>
  <c r="I171" i="40"/>
  <c r="J171" i="40" s="1"/>
  <c r="O169" i="40"/>
  <c r="I169" i="40"/>
  <c r="J169" i="40" s="1"/>
  <c r="S169" i="40" s="1"/>
  <c r="O152" i="40"/>
  <c r="I152" i="40"/>
  <c r="J152" i="40" s="1"/>
  <c r="O170" i="40"/>
  <c r="I170" i="40"/>
  <c r="J170" i="40" s="1"/>
  <c r="O150" i="40"/>
  <c r="I150" i="40"/>
  <c r="J150" i="40" s="1"/>
  <c r="O154" i="40"/>
  <c r="I154" i="40"/>
  <c r="J154" i="40" s="1"/>
  <c r="O151" i="40"/>
  <c r="I151" i="40"/>
  <c r="J151" i="40" s="1"/>
  <c r="O163" i="40"/>
  <c r="I163" i="40"/>
  <c r="J163" i="40" s="1"/>
  <c r="O149" i="40"/>
  <c r="I149" i="40"/>
  <c r="J149" i="40" s="1"/>
  <c r="O158" i="40"/>
  <c r="I158" i="40"/>
  <c r="J158" i="40" s="1"/>
  <c r="O172" i="40"/>
  <c r="I172" i="40"/>
  <c r="J172" i="40" s="1"/>
  <c r="O174" i="40"/>
  <c r="I174" i="40"/>
  <c r="J174" i="40" s="1"/>
  <c r="O173" i="40"/>
  <c r="I173" i="40"/>
  <c r="J173" i="40" s="1"/>
  <c r="O164" i="40"/>
  <c r="I164" i="40"/>
  <c r="J164" i="40" s="1"/>
  <c r="O161" i="40"/>
  <c r="I161" i="40"/>
  <c r="J161" i="40" s="1"/>
  <c r="O160" i="40"/>
  <c r="I160" i="40"/>
  <c r="J160" i="40" s="1"/>
  <c r="O159" i="40"/>
  <c r="I159" i="40"/>
  <c r="J159" i="40" s="1"/>
  <c r="O165" i="40"/>
  <c r="I165" i="40"/>
  <c r="J165" i="40" s="1"/>
  <c r="O155" i="40"/>
  <c r="I155" i="40"/>
  <c r="J155" i="40" s="1"/>
  <c r="O156" i="40"/>
  <c r="I156" i="40"/>
  <c r="J156" i="40" s="1"/>
  <c r="O162" i="40"/>
  <c r="I162" i="40"/>
  <c r="J162" i="40" s="1"/>
  <c r="O157" i="40"/>
  <c r="I157" i="40"/>
  <c r="J157" i="40" s="1"/>
  <c r="O168" i="40"/>
  <c r="I168" i="40"/>
  <c r="J168" i="40" s="1"/>
  <c r="O153" i="40"/>
  <c r="I153" i="40"/>
  <c r="J153" i="40" s="1"/>
  <c r="O125" i="40"/>
  <c r="I125" i="40"/>
  <c r="J125" i="40" s="1"/>
  <c r="O131" i="40"/>
  <c r="I131" i="40"/>
  <c r="J131" i="40" s="1"/>
  <c r="O145" i="40"/>
  <c r="I145" i="40"/>
  <c r="J145" i="40" s="1"/>
  <c r="O139" i="40"/>
  <c r="I139" i="40"/>
  <c r="J139" i="40" s="1"/>
  <c r="O135" i="40"/>
  <c r="I135" i="40"/>
  <c r="J135" i="40" s="1"/>
  <c r="O134" i="40"/>
  <c r="I134" i="40"/>
  <c r="J134" i="40" s="1"/>
  <c r="O129" i="40"/>
  <c r="I129" i="40"/>
  <c r="J129" i="40" s="1"/>
  <c r="O137" i="40"/>
  <c r="I137" i="40"/>
  <c r="J137" i="40" s="1"/>
  <c r="O133" i="40"/>
  <c r="I133" i="40"/>
  <c r="J133" i="40" s="1"/>
  <c r="O143" i="40"/>
  <c r="I143" i="40"/>
  <c r="J143" i="40" s="1"/>
  <c r="O130" i="40"/>
  <c r="I130" i="40"/>
  <c r="J130" i="40" s="1"/>
  <c r="O127" i="40"/>
  <c r="I127" i="40"/>
  <c r="J127" i="40" s="1"/>
  <c r="O138" i="40"/>
  <c r="I138" i="40"/>
  <c r="J138" i="40" s="1"/>
  <c r="O142" i="40"/>
  <c r="I142" i="40"/>
  <c r="J142" i="40" s="1"/>
  <c r="O140" i="40"/>
  <c r="I140" i="40"/>
  <c r="J140" i="40" s="1"/>
  <c r="O136" i="40"/>
  <c r="I136" i="40"/>
  <c r="J136" i="40" s="1"/>
  <c r="O141" i="40"/>
  <c r="I141" i="40"/>
  <c r="J141" i="40" s="1"/>
  <c r="O144" i="40"/>
  <c r="I144" i="40"/>
  <c r="J144" i="40" s="1"/>
  <c r="O132" i="40"/>
  <c r="I132" i="40"/>
  <c r="J132" i="40" s="1"/>
  <c r="O146" i="40"/>
  <c r="I146" i="40"/>
  <c r="J146" i="40" s="1"/>
  <c r="O147" i="40"/>
  <c r="I147" i="40"/>
  <c r="J147" i="40" s="1"/>
  <c r="O148" i="40"/>
  <c r="I148" i="40"/>
  <c r="J148" i="40" s="1"/>
  <c r="O128" i="40"/>
  <c r="I128" i="40"/>
  <c r="J128" i="40" s="1"/>
  <c r="O126" i="40"/>
  <c r="I126" i="40"/>
  <c r="J126" i="40" s="1"/>
  <c r="O112" i="40"/>
  <c r="I112" i="40"/>
  <c r="J112" i="40" s="1"/>
  <c r="O119" i="40"/>
  <c r="I119" i="40"/>
  <c r="J119" i="40" s="1"/>
  <c r="O108" i="40"/>
  <c r="I108" i="40"/>
  <c r="J108" i="40" s="1"/>
  <c r="O117" i="40"/>
  <c r="I117" i="40"/>
  <c r="J117" i="40" s="1"/>
  <c r="O114" i="40"/>
  <c r="I114" i="40"/>
  <c r="J114" i="40" s="1"/>
  <c r="O106" i="40"/>
  <c r="I106" i="40"/>
  <c r="J106" i="40" s="1"/>
  <c r="O118" i="40"/>
  <c r="I118" i="40"/>
  <c r="J118" i="40" s="1"/>
  <c r="O110" i="40"/>
  <c r="I110" i="40"/>
  <c r="J110" i="40" s="1"/>
  <c r="O100" i="40"/>
  <c r="I100" i="40"/>
  <c r="J100" i="40" s="1"/>
  <c r="O120" i="40"/>
  <c r="I120" i="40"/>
  <c r="J120" i="40" s="1"/>
  <c r="O104" i="40"/>
  <c r="I104" i="40"/>
  <c r="J104" i="40" s="1"/>
  <c r="O116" i="40"/>
  <c r="I116" i="40"/>
  <c r="J116" i="40" s="1"/>
  <c r="O109" i="40"/>
  <c r="I109" i="40"/>
  <c r="J109" i="40" s="1"/>
  <c r="O113" i="40"/>
  <c r="I113" i="40"/>
  <c r="J113" i="40" s="1"/>
  <c r="O122" i="40"/>
  <c r="I122" i="40"/>
  <c r="J122" i="40" s="1"/>
  <c r="O105" i="40"/>
  <c r="I105" i="40"/>
  <c r="J105" i="40" s="1"/>
  <c r="O111" i="40"/>
  <c r="I111" i="40"/>
  <c r="J111" i="40" s="1"/>
  <c r="O107" i="40"/>
  <c r="I107" i="40"/>
  <c r="J107" i="40" s="1"/>
  <c r="O121" i="40"/>
  <c r="I121" i="40"/>
  <c r="J121" i="40" s="1"/>
  <c r="O123" i="40"/>
  <c r="I123" i="40"/>
  <c r="J123" i="40" s="1"/>
  <c r="O115" i="40"/>
  <c r="I115" i="40"/>
  <c r="J115" i="40" s="1"/>
  <c r="O101" i="40"/>
  <c r="I101" i="40"/>
  <c r="J101" i="40" s="1"/>
  <c r="O124" i="40"/>
  <c r="I124" i="40"/>
  <c r="J124" i="40" s="1"/>
  <c r="O103" i="40"/>
  <c r="I103" i="40"/>
  <c r="J103" i="40" s="1"/>
  <c r="O102" i="40"/>
  <c r="I102" i="40"/>
  <c r="J102" i="40" s="1"/>
  <c r="O80" i="40"/>
  <c r="I80" i="40"/>
  <c r="J80" i="40" s="1"/>
  <c r="O87" i="40"/>
  <c r="I87" i="40"/>
  <c r="J87" i="40" s="1"/>
  <c r="O95" i="40"/>
  <c r="I95" i="40"/>
  <c r="J95" i="40" s="1"/>
  <c r="O94" i="40"/>
  <c r="I94" i="40"/>
  <c r="J94" i="40" s="1"/>
  <c r="O81" i="40"/>
  <c r="I81" i="40"/>
  <c r="J81" i="40" s="1"/>
  <c r="O91" i="40"/>
  <c r="I91" i="40"/>
  <c r="J91" i="40" s="1"/>
  <c r="O99" i="40"/>
  <c r="I99" i="40"/>
  <c r="J99" i="40" s="1"/>
  <c r="O85" i="40"/>
  <c r="I85" i="40"/>
  <c r="J85" i="40" s="1"/>
  <c r="O86" i="40"/>
  <c r="I86" i="40"/>
  <c r="J86" i="40" s="1"/>
  <c r="O90" i="40"/>
  <c r="I90" i="40"/>
  <c r="J90" i="40" s="1"/>
  <c r="O88" i="40"/>
  <c r="I88" i="40"/>
  <c r="J88" i="40" s="1"/>
  <c r="O82" i="40"/>
  <c r="I82" i="40"/>
  <c r="J82" i="40" s="1"/>
  <c r="O75" i="40"/>
  <c r="I75" i="40"/>
  <c r="J75" i="40" s="1"/>
  <c r="O76" i="40"/>
  <c r="I76" i="40"/>
  <c r="J76" i="40" s="1"/>
  <c r="O79" i="40"/>
  <c r="I79" i="40"/>
  <c r="J79" i="40" s="1"/>
  <c r="O84" i="40"/>
  <c r="I84" i="40"/>
  <c r="J84" i="40" s="1"/>
  <c r="O97" i="40"/>
  <c r="I97" i="40"/>
  <c r="J97" i="40" s="1"/>
  <c r="O92" i="40"/>
  <c r="I92" i="40"/>
  <c r="J92" i="40" s="1"/>
  <c r="O78" i="40"/>
  <c r="I78" i="40"/>
  <c r="J78" i="40" s="1"/>
  <c r="O89" i="40"/>
  <c r="I89" i="40"/>
  <c r="J89" i="40" s="1"/>
  <c r="O83" i="40"/>
  <c r="I83" i="40"/>
  <c r="J83" i="40" s="1"/>
  <c r="O93" i="40"/>
  <c r="I93" i="40"/>
  <c r="J93" i="40" s="1"/>
  <c r="O96" i="40"/>
  <c r="I96" i="40"/>
  <c r="J96" i="40" s="1"/>
  <c r="O77" i="40"/>
  <c r="I77" i="40"/>
  <c r="J77" i="40" s="1"/>
  <c r="O98" i="40"/>
  <c r="I98" i="40"/>
  <c r="J98" i="40" s="1"/>
  <c r="O60" i="40"/>
  <c r="I60" i="40"/>
  <c r="J60" i="40" s="1"/>
  <c r="O68" i="40"/>
  <c r="I68" i="40"/>
  <c r="J68" i="40" s="1"/>
  <c r="O61" i="40"/>
  <c r="I61" i="40"/>
  <c r="J61" i="40" s="1"/>
  <c r="O74" i="40"/>
  <c r="I74" i="40"/>
  <c r="J74" i="40" s="1"/>
  <c r="O64" i="40"/>
  <c r="I64" i="40"/>
  <c r="J64" i="40" s="1"/>
  <c r="O69" i="40"/>
  <c r="I69" i="40"/>
  <c r="J69" i="40" s="1"/>
  <c r="O73" i="40"/>
  <c r="I73" i="40"/>
  <c r="J73" i="40" s="1"/>
  <c r="O52" i="40"/>
  <c r="I52" i="40"/>
  <c r="J52" i="40" s="1"/>
  <c r="O53" i="40"/>
  <c r="I53" i="40"/>
  <c r="J53" i="40" s="1"/>
  <c r="O66" i="40"/>
  <c r="I66" i="40"/>
  <c r="J66" i="40" s="1"/>
  <c r="O51" i="40"/>
  <c r="I51" i="40"/>
  <c r="J51" i="40" s="1"/>
  <c r="O58" i="40"/>
  <c r="I58" i="40"/>
  <c r="J58" i="40" s="1"/>
  <c r="O70" i="40"/>
  <c r="I70" i="40"/>
  <c r="J70" i="40" s="1"/>
  <c r="O72" i="40"/>
  <c r="I72" i="40"/>
  <c r="J72" i="40" s="1"/>
  <c r="O55" i="40"/>
  <c r="I55" i="40"/>
  <c r="J55" i="40" s="1"/>
  <c r="O63" i="40"/>
  <c r="I63" i="40"/>
  <c r="J63" i="40" s="1"/>
  <c r="O65" i="40"/>
  <c r="I65" i="40"/>
  <c r="J65" i="40" s="1"/>
  <c r="S65" i="40" s="1"/>
  <c r="O56" i="40"/>
  <c r="I56" i="40"/>
  <c r="J56" i="40" s="1"/>
  <c r="O67" i="40"/>
  <c r="I67" i="40"/>
  <c r="J67" i="40" s="1"/>
  <c r="O62" i="40"/>
  <c r="I62" i="40"/>
  <c r="J62" i="40" s="1"/>
  <c r="O54" i="40"/>
  <c r="I54" i="40"/>
  <c r="J54" i="40" s="1"/>
  <c r="O57" i="40"/>
  <c r="I57" i="40"/>
  <c r="J57" i="40" s="1"/>
  <c r="O59" i="40"/>
  <c r="I59" i="40"/>
  <c r="J59" i="40" s="1"/>
  <c r="O71" i="40"/>
  <c r="I71" i="40"/>
  <c r="J71" i="40" s="1"/>
  <c r="O31" i="40"/>
  <c r="I31" i="40"/>
  <c r="J31" i="40" s="1"/>
  <c r="S31" i="40" s="1"/>
  <c r="O35" i="40"/>
  <c r="I35" i="40"/>
  <c r="J35" i="40" s="1"/>
  <c r="O26" i="40"/>
  <c r="I26" i="40"/>
  <c r="J26" i="40" s="1"/>
  <c r="O37" i="40"/>
  <c r="I37" i="40"/>
  <c r="J37" i="40" s="1"/>
  <c r="O29" i="40"/>
  <c r="I29" i="40"/>
  <c r="J29" i="40" s="1"/>
  <c r="S29" i="40" s="1"/>
  <c r="O46" i="40"/>
  <c r="I46" i="40"/>
  <c r="J46" i="40" s="1"/>
  <c r="O48" i="40"/>
  <c r="I48" i="40"/>
  <c r="J48" i="40" s="1"/>
  <c r="S48" i="40" s="1"/>
  <c r="O38" i="40"/>
  <c r="I38" i="40"/>
  <c r="J38" i="40" s="1"/>
  <c r="O41" i="40"/>
  <c r="I41" i="40"/>
  <c r="J41" i="40" s="1"/>
  <c r="S41" i="40" s="1"/>
  <c r="O50" i="40"/>
  <c r="I50" i="40"/>
  <c r="J50" i="40" s="1"/>
  <c r="O44" i="40"/>
  <c r="I44" i="40"/>
  <c r="J44" i="40" s="1"/>
  <c r="O43" i="40"/>
  <c r="I43" i="40"/>
  <c r="J43" i="40" s="1"/>
  <c r="O39" i="40"/>
  <c r="I39" i="40"/>
  <c r="J39" i="40" s="1"/>
  <c r="O42" i="40"/>
  <c r="I42" i="40"/>
  <c r="J42" i="40" s="1"/>
  <c r="O47" i="40"/>
  <c r="I47" i="40"/>
  <c r="J47" i="40" s="1"/>
  <c r="O36" i="40"/>
  <c r="I36" i="40"/>
  <c r="J36" i="40" s="1"/>
  <c r="O45" i="40"/>
  <c r="I45" i="40"/>
  <c r="J45" i="40" s="1"/>
  <c r="O49" i="40"/>
  <c r="I49" i="40"/>
  <c r="J49" i="40" s="1"/>
  <c r="O30" i="40"/>
  <c r="I30" i="40"/>
  <c r="J30" i="40" s="1"/>
  <c r="O33" i="40"/>
  <c r="I33" i="40"/>
  <c r="J33" i="40" s="1"/>
  <c r="O34" i="40"/>
  <c r="I34" i="40"/>
  <c r="J34" i="40" s="1"/>
  <c r="O28" i="40"/>
  <c r="I28" i="40"/>
  <c r="J28" i="40" s="1"/>
  <c r="O25" i="40"/>
  <c r="I25" i="40"/>
  <c r="J25" i="40" s="1"/>
  <c r="O40" i="40"/>
  <c r="I40" i="40"/>
  <c r="J40" i="40" s="1"/>
  <c r="O32" i="40"/>
  <c r="I32" i="40"/>
  <c r="J32" i="40" s="1"/>
  <c r="O27" i="40"/>
  <c r="I27" i="40"/>
  <c r="J27" i="40" s="1"/>
  <c r="O6" i="40"/>
  <c r="I6" i="40"/>
  <c r="J6" i="40" s="1"/>
  <c r="O13" i="40"/>
  <c r="I13" i="40"/>
  <c r="J13" i="40" s="1"/>
  <c r="O21" i="40"/>
  <c r="I21" i="40"/>
  <c r="J21" i="40" s="1"/>
  <c r="O4" i="40"/>
  <c r="I4" i="40"/>
  <c r="J4" i="40" s="1"/>
  <c r="O18" i="40"/>
  <c r="I18" i="40"/>
  <c r="J18" i="40" s="1"/>
  <c r="O24" i="40"/>
  <c r="I24" i="40"/>
  <c r="J24" i="40" s="1"/>
  <c r="O20" i="40"/>
  <c r="I20" i="40"/>
  <c r="J20" i="40" s="1"/>
  <c r="O5" i="40"/>
  <c r="I5" i="40"/>
  <c r="J5" i="40" s="1"/>
  <c r="O2" i="40"/>
  <c r="I2" i="40"/>
  <c r="J2" i="40" s="1"/>
  <c r="O8" i="40"/>
  <c r="I8" i="40"/>
  <c r="J8" i="40" s="1"/>
  <c r="O9" i="40"/>
  <c r="I9" i="40"/>
  <c r="J9" i="40" s="1"/>
  <c r="O11" i="40"/>
  <c r="I11" i="40"/>
  <c r="J11" i="40" s="1"/>
  <c r="O22" i="40"/>
  <c r="I22" i="40"/>
  <c r="J22" i="40" s="1"/>
  <c r="O23" i="40"/>
  <c r="I23" i="40"/>
  <c r="J23" i="40" s="1"/>
  <c r="O3" i="40"/>
  <c r="I3" i="40"/>
  <c r="J3" i="40" s="1"/>
  <c r="S3" i="40" s="1"/>
  <c r="O10" i="40"/>
  <c r="I10" i="40"/>
  <c r="J10" i="40" s="1"/>
  <c r="O12" i="40"/>
  <c r="I12" i="40"/>
  <c r="J12" i="40" s="1"/>
  <c r="O7" i="40"/>
  <c r="I7" i="40"/>
  <c r="J7" i="40" s="1"/>
  <c r="O15" i="40"/>
  <c r="I15" i="40"/>
  <c r="J15" i="40" s="1"/>
  <c r="O14" i="40"/>
  <c r="I14" i="40"/>
  <c r="J14" i="40" s="1"/>
  <c r="O19" i="40"/>
  <c r="I19" i="40"/>
  <c r="J19" i="40" s="1"/>
  <c r="O16" i="40"/>
  <c r="I16" i="40"/>
  <c r="J16" i="40" s="1"/>
  <c r="O17" i="40"/>
  <c r="I17" i="40"/>
  <c r="J17" i="40" s="1"/>
  <c r="X82" i="20"/>
  <c r="W82" i="20"/>
  <c r="V82" i="20"/>
  <c r="O82" i="20"/>
  <c r="U82" i="20" s="1"/>
  <c r="I82" i="20"/>
  <c r="J82" i="20" s="1"/>
  <c r="X20" i="20"/>
  <c r="W20" i="20"/>
  <c r="V20" i="20"/>
  <c r="O20" i="20"/>
  <c r="U20" i="20" s="1"/>
  <c r="I20" i="20"/>
  <c r="J20" i="20" s="1"/>
  <c r="X81" i="20"/>
  <c r="W81" i="20"/>
  <c r="V81" i="20"/>
  <c r="O81" i="20"/>
  <c r="U81" i="20" s="1"/>
  <c r="I81" i="20"/>
  <c r="J81" i="20" s="1"/>
  <c r="X179" i="20"/>
  <c r="W179" i="20"/>
  <c r="V179" i="20"/>
  <c r="O179" i="20"/>
  <c r="U179" i="20" s="1"/>
  <c r="I179" i="20"/>
  <c r="J179" i="20" s="1"/>
  <c r="X192" i="20"/>
  <c r="W192" i="20"/>
  <c r="V192" i="20"/>
  <c r="O192" i="20"/>
  <c r="U192" i="20" s="1"/>
  <c r="I192" i="20"/>
  <c r="J192" i="20" s="1"/>
  <c r="X110" i="20"/>
  <c r="W110" i="20"/>
  <c r="V110" i="20"/>
  <c r="O110" i="20"/>
  <c r="U110" i="20" s="1"/>
  <c r="I110" i="20"/>
  <c r="J110" i="20" s="1"/>
  <c r="X221" i="20"/>
  <c r="W221" i="20"/>
  <c r="V221" i="20"/>
  <c r="O221" i="20"/>
  <c r="U221" i="20" s="1"/>
  <c r="I221" i="20"/>
  <c r="J221" i="20" s="1"/>
  <c r="X200" i="20"/>
  <c r="W200" i="20"/>
  <c r="V200" i="20"/>
  <c r="O200" i="20"/>
  <c r="U200" i="20" s="1"/>
  <c r="I200" i="20"/>
  <c r="J200" i="20" s="1"/>
  <c r="X234" i="20"/>
  <c r="W234" i="20"/>
  <c r="V234" i="20"/>
  <c r="O234" i="20"/>
  <c r="U234" i="20" s="1"/>
  <c r="I234" i="20"/>
  <c r="J234" i="20" s="1"/>
  <c r="X217" i="20"/>
  <c r="W217" i="20"/>
  <c r="V217" i="20"/>
  <c r="O217" i="20"/>
  <c r="U217" i="20" s="1"/>
  <c r="I217" i="20"/>
  <c r="J217" i="20" s="1"/>
  <c r="X54" i="20"/>
  <c r="W54" i="20"/>
  <c r="V54" i="20"/>
  <c r="O54" i="20"/>
  <c r="U54" i="20" s="1"/>
  <c r="I54" i="20"/>
  <c r="J54" i="20" s="1"/>
  <c r="X53" i="20"/>
  <c r="W53" i="20"/>
  <c r="V53" i="20"/>
  <c r="O53" i="20"/>
  <c r="U53" i="20" s="1"/>
  <c r="I53" i="20"/>
  <c r="J53" i="20" s="1"/>
  <c r="X35" i="20"/>
  <c r="W35" i="20"/>
  <c r="V35" i="20"/>
  <c r="O35" i="20"/>
  <c r="U35" i="20" s="1"/>
  <c r="I35" i="20"/>
  <c r="J35" i="20" s="1"/>
  <c r="X139" i="20"/>
  <c r="W139" i="20"/>
  <c r="V139" i="20"/>
  <c r="O139" i="20"/>
  <c r="U139" i="20" s="1"/>
  <c r="I139" i="20"/>
  <c r="J139" i="20" s="1"/>
  <c r="X154" i="20"/>
  <c r="W154" i="20"/>
  <c r="V154" i="20"/>
  <c r="O154" i="20"/>
  <c r="U154" i="20" s="1"/>
  <c r="I154" i="20"/>
  <c r="J154" i="20" s="1"/>
  <c r="X124" i="20"/>
  <c r="W124" i="20"/>
  <c r="V124" i="20"/>
  <c r="O124" i="20"/>
  <c r="U124" i="20" s="1"/>
  <c r="I124" i="20"/>
  <c r="J124" i="20" s="1"/>
  <c r="X196" i="20"/>
  <c r="W196" i="20"/>
  <c r="V196" i="20"/>
  <c r="O196" i="20"/>
  <c r="U196" i="20" s="1"/>
  <c r="I196" i="20"/>
  <c r="J196" i="20" s="1"/>
  <c r="X173" i="20"/>
  <c r="W173" i="20"/>
  <c r="V173" i="20"/>
  <c r="O173" i="20"/>
  <c r="U173" i="20" s="1"/>
  <c r="I173" i="20"/>
  <c r="J173" i="20" s="1"/>
  <c r="X132" i="20"/>
  <c r="W132" i="20"/>
  <c r="V132" i="20"/>
  <c r="O132" i="20"/>
  <c r="U132" i="20" s="1"/>
  <c r="I132" i="20"/>
  <c r="J132" i="20" s="1"/>
  <c r="X93" i="20"/>
  <c r="W93" i="20"/>
  <c r="V93" i="20"/>
  <c r="O93" i="20"/>
  <c r="U93" i="20" s="1"/>
  <c r="I93" i="20"/>
  <c r="J93" i="20" s="1"/>
  <c r="X92" i="20"/>
  <c r="W92" i="20"/>
  <c r="V92" i="20"/>
  <c r="O92" i="20"/>
  <c r="U92" i="20" s="1"/>
  <c r="I92" i="20"/>
  <c r="J92" i="20" s="1"/>
  <c r="X15" i="20"/>
  <c r="W15" i="20"/>
  <c r="V15" i="20"/>
  <c r="O15" i="20"/>
  <c r="U15" i="20" s="1"/>
  <c r="I15" i="20"/>
  <c r="J15" i="20" s="1"/>
  <c r="X159" i="20"/>
  <c r="W159" i="20"/>
  <c r="V159" i="20"/>
  <c r="O159" i="20"/>
  <c r="U159" i="20" s="1"/>
  <c r="I159" i="20"/>
  <c r="J159" i="20" s="1"/>
  <c r="X116" i="20"/>
  <c r="W116" i="20"/>
  <c r="V116" i="20"/>
  <c r="O116" i="20"/>
  <c r="U116" i="20" s="1"/>
  <c r="I116" i="20"/>
  <c r="J116" i="20" s="1"/>
  <c r="X99" i="20"/>
  <c r="W99" i="20"/>
  <c r="V99" i="20"/>
  <c r="O99" i="20"/>
  <c r="U99" i="20" s="1"/>
  <c r="I99" i="20"/>
  <c r="J99" i="20" s="1"/>
  <c r="X114" i="20"/>
  <c r="W114" i="20"/>
  <c r="V114" i="20"/>
  <c r="O114" i="20"/>
  <c r="U114" i="20" s="1"/>
  <c r="I114" i="20"/>
  <c r="J114" i="20" s="1"/>
  <c r="X245" i="20"/>
  <c r="W245" i="20"/>
  <c r="V245" i="20"/>
  <c r="O245" i="20"/>
  <c r="U245" i="20" s="1"/>
  <c r="I245" i="20"/>
  <c r="J245" i="20" s="1"/>
  <c r="X169" i="20"/>
  <c r="W169" i="20"/>
  <c r="V169" i="20"/>
  <c r="O169" i="20"/>
  <c r="U169" i="20" s="1"/>
  <c r="I169" i="20"/>
  <c r="J169" i="20" s="1"/>
  <c r="X180" i="20"/>
  <c r="W180" i="20"/>
  <c r="V180" i="20"/>
  <c r="O180" i="20"/>
  <c r="U180" i="20" s="1"/>
  <c r="I180" i="20"/>
  <c r="J180" i="20" s="1"/>
  <c r="X61" i="20"/>
  <c r="W61" i="20"/>
  <c r="V61" i="20"/>
  <c r="O61" i="20"/>
  <c r="U61" i="20" s="1"/>
  <c r="I61" i="20"/>
  <c r="J61" i="20" s="1"/>
  <c r="X77" i="20"/>
  <c r="W77" i="20"/>
  <c r="V77" i="20"/>
  <c r="O77" i="20"/>
  <c r="U77" i="20" s="1"/>
  <c r="I77" i="20"/>
  <c r="J77" i="20" s="1"/>
  <c r="X202" i="20"/>
  <c r="W202" i="20"/>
  <c r="V202" i="20"/>
  <c r="O202" i="20"/>
  <c r="U202" i="20" s="1"/>
  <c r="I202" i="20"/>
  <c r="J202" i="20" s="1"/>
  <c r="X19" i="20"/>
  <c r="W19" i="20"/>
  <c r="V19" i="20"/>
  <c r="O19" i="20"/>
  <c r="U19" i="20" s="1"/>
  <c r="I19" i="20"/>
  <c r="J19" i="20" s="1"/>
  <c r="X222" i="20"/>
  <c r="W222" i="20"/>
  <c r="V222" i="20"/>
  <c r="O222" i="20"/>
  <c r="U222" i="20" s="1"/>
  <c r="I222" i="20"/>
  <c r="J222" i="20" s="1"/>
  <c r="X177" i="20"/>
  <c r="W177" i="20"/>
  <c r="V177" i="20"/>
  <c r="O177" i="20"/>
  <c r="U177" i="20" s="1"/>
  <c r="I177" i="20"/>
  <c r="J177" i="20" s="1"/>
  <c r="X97" i="20"/>
  <c r="W97" i="20"/>
  <c r="V97" i="20"/>
  <c r="O97" i="20"/>
  <c r="U97" i="20" s="1"/>
  <c r="I97" i="20"/>
  <c r="J97" i="20" s="1"/>
  <c r="X191" i="20"/>
  <c r="W191" i="20"/>
  <c r="V191" i="20"/>
  <c r="O191" i="20"/>
  <c r="U191" i="20" s="1"/>
  <c r="I191" i="20"/>
  <c r="J191" i="20" s="1"/>
  <c r="X72" i="20"/>
  <c r="W72" i="20"/>
  <c r="V72" i="20"/>
  <c r="O72" i="20"/>
  <c r="U72" i="20" s="1"/>
  <c r="I72" i="20"/>
  <c r="J72" i="20" s="1"/>
  <c r="X127" i="20"/>
  <c r="W127" i="20"/>
  <c r="V127" i="20"/>
  <c r="O127" i="20"/>
  <c r="U127" i="20" s="1"/>
  <c r="I127" i="20"/>
  <c r="J127" i="20" s="1"/>
  <c r="X42" i="20"/>
  <c r="W42" i="20"/>
  <c r="V42" i="20"/>
  <c r="O42" i="20"/>
  <c r="U42" i="20" s="1"/>
  <c r="I42" i="20"/>
  <c r="J42" i="20" s="1"/>
  <c r="X233" i="20"/>
  <c r="W233" i="20"/>
  <c r="V233" i="20"/>
  <c r="O233" i="20"/>
  <c r="U233" i="20" s="1"/>
  <c r="I233" i="20"/>
  <c r="J233" i="20" s="1"/>
  <c r="X143" i="20"/>
  <c r="W143" i="20"/>
  <c r="V143" i="20"/>
  <c r="O143" i="20"/>
  <c r="U143" i="20" s="1"/>
  <c r="I143" i="20"/>
  <c r="J143" i="20" s="1"/>
  <c r="X152" i="20"/>
  <c r="W152" i="20"/>
  <c r="V152" i="20"/>
  <c r="O152" i="20"/>
  <c r="U152" i="20" s="1"/>
  <c r="I152" i="20"/>
  <c r="J152" i="20" s="1"/>
  <c r="X17" i="20"/>
  <c r="W17" i="20"/>
  <c r="V17" i="20"/>
  <c r="O17" i="20"/>
  <c r="U17" i="20" s="1"/>
  <c r="I17" i="20"/>
  <c r="J17" i="20" s="1"/>
  <c r="T17" i="20" s="1"/>
  <c r="X195" i="20"/>
  <c r="W195" i="20"/>
  <c r="V195" i="20"/>
  <c r="O195" i="20"/>
  <c r="U195" i="20" s="1"/>
  <c r="I195" i="20"/>
  <c r="J195" i="20" s="1"/>
  <c r="X51" i="20"/>
  <c r="W51" i="20"/>
  <c r="V51" i="20"/>
  <c r="O51" i="20"/>
  <c r="U51" i="20" s="1"/>
  <c r="I51" i="20"/>
  <c r="J51" i="20" s="1"/>
  <c r="T51" i="20" s="1"/>
  <c r="X32" i="20"/>
  <c r="W32" i="20"/>
  <c r="V32" i="20"/>
  <c r="O32" i="20"/>
  <c r="U32" i="20" s="1"/>
  <c r="I32" i="20"/>
  <c r="J32" i="20" s="1"/>
  <c r="X50" i="20"/>
  <c r="W50" i="20"/>
  <c r="V50" i="20"/>
  <c r="O50" i="20"/>
  <c r="U50" i="20" s="1"/>
  <c r="I50" i="20"/>
  <c r="J50" i="20" s="1"/>
  <c r="T50" i="20" s="1"/>
  <c r="X135" i="20"/>
  <c r="W135" i="20"/>
  <c r="V135" i="20"/>
  <c r="O135" i="20"/>
  <c r="U135" i="20" s="1"/>
  <c r="I135" i="20"/>
  <c r="J135" i="20" s="1"/>
  <c r="X78" i="20"/>
  <c r="W78" i="20"/>
  <c r="V78" i="20"/>
  <c r="O78" i="20"/>
  <c r="U78" i="20" s="1"/>
  <c r="I78" i="20"/>
  <c r="J78" i="20" s="1"/>
  <c r="T78" i="20" s="1"/>
  <c r="X243" i="20"/>
  <c r="W243" i="20"/>
  <c r="V243" i="20"/>
  <c r="O243" i="20"/>
  <c r="U243" i="20" s="1"/>
  <c r="I243" i="20"/>
  <c r="J243" i="20" s="1"/>
  <c r="X98" i="20"/>
  <c r="W98" i="20"/>
  <c r="V98" i="20"/>
  <c r="O98" i="20"/>
  <c r="U98" i="20" s="1"/>
  <c r="I98" i="20"/>
  <c r="J98" i="20" s="1"/>
  <c r="T98" i="20" s="1"/>
  <c r="X167" i="20"/>
  <c r="W167" i="20"/>
  <c r="V167" i="20"/>
  <c r="O167" i="20"/>
  <c r="U167" i="20" s="1"/>
  <c r="I167" i="20"/>
  <c r="J167" i="20" s="1"/>
  <c r="X18" i="20"/>
  <c r="W18" i="20"/>
  <c r="V18" i="20"/>
  <c r="O18" i="20"/>
  <c r="U18" i="20" s="1"/>
  <c r="I18" i="20"/>
  <c r="J18" i="20" s="1"/>
  <c r="T18" i="20" s="1"/>
  <c r="X47" i="20"/>
  <c r="W47" i="20"/>
  <c r="V47" i="20"/>
  <c r="O47" i="20"/>
  <c r="U47" i="20" s="1"/>
  <c r="I47" i="20"/>
  <c r="J47" i="20" s="1"/>
  <c r="X121" i="20"/>
  <c r="W121" i="20"/>
  <c r="V121" i="20"/>
  <c r="O121" i="20"/>
  <c r="U121" i="20" s="1"/>
  <c r="I121" i="20"/>
  <c r="J121" i="20" s="1"/>
  <c r="T121" i="20" s="1"/>
  <c r="X58" i="20"/>
  <c r="W58" i="20"/>
  <c r="V58" i="20"/>
  <c r="O58" i="20"/>
  <c r="U58" i="20" s="1"/>
  <c r="I58" i="20"/>
  <c r="J58" i="20" s="1"/>
  <c r="X96" i="20"/>
  <c r="W96" i="20"/>
  <c r="V96" i="20"/>
  <c r="O96" i="20"/>
  <c r="U96" i="20" s="1"/>
  <c r="I96" i="20"/>
  <c r="J96" i="20" s="1"/>
  <c r="T96" i="20" s="1"/>
  <c r="X175" i="20"/>
  <c r="W175" i="20"/>
  <c r="V175" i="20"/>
  <c r="O175" i="20"/>
  <c r="U175" i="20" s="1"/>
  <c r="I175" i="20"/>
  <c r="J175" i="20" s="1"/>
  <c r="X119" i="20"/>
  <c r="W119" i="20"/>
  <c r="V119" i="20"/>
  <c r="O119" i="20"/>
  <c r="U119" i="20" s="1"/>
  <c r="I119" i="20"/>
  <c r="J119" i="20" s="1"/>
  <c r="T119" i="20" s="1"/>
  <c r="X216" i="20"/>
  <c r="W216" i="20"/>
  <c r="V216" i="20"/>
  <c r="O216" i="20"/>
  <c r="U216" i="20" s="1"/>
  <c r="I216" i="20"/>
  <c r="J216" i="20" s="1"/>
  <c r="X71" i="20"/>
  <c r="W71" i="20"/>
  <c r="V71" i="20"/>
  <c r="O71" i="20"/>
  <c r="U71" i="20" s="1"/>
  <c r="I71" i="20"/>
  <c r="J71" i="20" s="1"/>
  <c r="T71" i="20" s="1"/>
  <c r="X5" i="20"/>
  <c r="W5" i="20"/>
  <c r="V5" i="20"/>
  <c r="O5" i="20"/>
  <c r="U5" i="20" s="1"/>
  <c r="I5" i="20"/>
  <c r="J5" i="20" s="1"/>
  <c r="X199" i="20"/>
  <c r="W199" i="20"/>
  <c r="V199" i="20"/>
  <c r="O199" i="20"/>
  <c r="U199" i="20" s="1"/>
  <c r="I199" i="20"/>
  <c r="J199" i="20" s="1"/>
  <c r="T199" i="20" s="1"/>
  <c r="X231" i="20"/>
  <c r="W231" i="20"/>
  <c r="V231" i="20"/>
  <c r="O231" i="20"/>
  <c r="U231" i="20" s="1"/>
  <c r="I231" i="20"/>
  <c r="J231" i="20" s="1"/>
  <c r="X37" i="20"/>
  <c r="W37" i="20"/>
  <c r="V37" i="20"/>
  <c r="O37" i="20"/>
  <c r="U37" i="20" s="1"/>
  <c r="I37" i="20"/>
  <c r="J37" i="20" s="1"/>
  <c r="T37" i="20" s="1"/>
  <c r="X230" i="20"/>
  <c r="W230" i="20"/>
  <c r="V230" i="20"/>
  <c r="O230" i="20"/>
  <c r="U230" i="20" s="1"/>
  <c r="I230" i="20"/>
  <c r="J230" i="20" s="1"/>
  <c r="X198" i="20"/>
  <c r="W198" i="20"/>
  <c r="V198" i="20"/>
  <c r="O198" i="20"/>
  <c r="U198" i="20" s="1"/>
  <c r="I198" i="20"/>
  <c r="J198" i="20" s="1"/>
  <c r="T198" i="20" s="1"/>
  <c r="X151" i="20"/>
  <c r="W151" i="20"/>
  <c r="V151" i="20"/>
  <c r="O151" i="20"/>
  <c r="U151" i="20" s="1"/>
  <c r="I151" i="20"/>
  <c r="J151" i="20" s="1"/>
  <c r="X211" i="20"/>
  <c r="W211" i="20"/>
  <c r="V211" i="20"/>
  <c r="O211" i="20"/>
  <c r="U211" i="20" s="1"/>
  <c r="I211" i="20"/>
  <c r="J211" i="20" s="1"/>
  <c r="T211" i="20" s="1"/>
  <c r="X153" i="20"/>
  <c r="W153" i="20"/>
  <c r="V153" i="20"/>
  <c r="O153" i="20"/>
  <c r="U153" i="20" s="1"/>
  <c r="I153" i="20"/>
  <c r="J153" i="20" s="1"/>
  <c r="X123" i="20"/>
  <c r="W123" i="20"/>
  <c r="V123" i="20"/>
  <c r="O123" i="20"/>
  <c r="U123" i="20" s="1"/>
  <c r="I123" i="20"/>
  <c r="J123" i="20" s="1"/>
  <c r="X115" i="20"/>
  <c r="W115" i="20"/>
  <c r="V115" i="20"/>
  <c r="O115" i="20"/>
  <c r="U115" i="20" s="1"/>
  <c r="I115" i="20"/>
  <c r="J115" i="20" s="1"/>
  <c r="T115" i="20" s="1"/>
  <c r="X49" i="20"/>
  <c r="W49" i="20"/>
  <c r="V49" i="20"/>
  <c r="O49" i="20"/>
  <c r="U49" i="20" s="1"/>
  <c r="I49" i="20"/>
  <c r="J49" i="20" s="1"/>
  <c r="X134" i="20"/>
  <c r="W134" i="20"/>
  <c r="V134" i="20"/>
  <c r="O134" i="20"/>
  <c r="U134" i="20" s="1"/>
  <c r="I134" i="20"/>
  <c r="J134" i="20" s="1"/>
  <c r="T134" i="20" s="1"/>
  <c r="X12" i="20"/>
  <c r="W12" i="20"/>
  <c r="V12" i="20"/>
  <c r="O12" i="20"/>
  <c r="U12" i="20" s="1"/>
  <c r="I12" i="20"/>
  <c r="J12" i="20" s="1"/>
  <c r="X90" i="20"/>
  <c r="W90" i="20"/>
  <c r="V90" i="20"/>
  <c r="O90" i="20"/>
  <c r="U90" i="20" s="1"/>
  <c r="I90" i="20"/>
  <c r="J90" i="20" s="1"/>
  <c r="T90" i="20" s="1"/>
  <c r="X76" i="20"/>
  <c r="W76" i="20"/>
  <c r="V76" i="20"/>
  <c r="O76" i="20"/>
  <c r="U76" i="20" s="1"/>
  <c r="I76" i="20"/>
  <c r="J76" i="20" s="1"/>
  <c r="X122" i="20"/>
  <c r="W122" i="20"/>
  <c r="V122" i="20"/>
  <c r="O122" i="20"/>
  <c r="U122" i="20" s="1"/>
  <c r="I122" i="20"/>
  <c r="J122" i="20" s="1"/>
  <c r="T122" i="20" s="1"/>
  <c r="X29" i="20"/>
  <c r="W29" i="20"/>
  <c r="V29" i="20"/>
  <c r="O29" i="20"/>
  <c r="U29" i="20" s="1"/>
  <c r="I29" i="20"/>
  <c r="J29" i="20" s="1"/>
  <c r="X242" i="20"/>
  <c r="W242" i="20"/>
  <c r="V242" i="20"/>
  <c r="O242" i="20"/>
  <c r="U242" i="20" s="1"/>
  <c r="I242" i="20"/>
  <c r="J242" i="20" s="1"/>
  <c r="T242" i="20" s="1"/>
  <c r="X241" i="20"/>
  <c r="W241" i="20"/>
  <c r="V241" i="20"/>
  <c r="O241" i="20"/>
  <c r="U241" i="20" s="1"/>
  <c r="I241" i="20"/>
  <c r="J241" i="20" s="1"/>
  <c r="X166" i="20"/>
  <c r="W166" i="20"/>
  <c r="V166" i="20"/>
  <c r="O166" i="20"/>
  <c r="U166" i="20" s="1"/>
  <c r="I166" i="20"/>
  <c r="J166" i="20" s="1"/>
  <c r="T166" i="20" s="1"/>
  <c r="X43" i="20"/>
  <c r="W43" i="20"/>
  <c r="V43" i="20"/>
  <c r="O43" i="20"/>
  <c r="U43" i="20" s="1"/>
  <c r="I43" i="20"/>
  <c r="J43" i="20" s="1"/>
  <c r="X85" i="20"/>
  <c r="W85" i="20"/>
  <c r="V85" i="20"/>
  <c r="O85" i="20"/>
  <c r="U85" i="20" s="1"/>
  <c r="I85" i="20"/>
  <c r="J85" i="20" s="1"/>
  <c r="T85" i="20" s="1"/>
  <c r="X4" i="20"/>
  <c r="W4" i="20"/>
  <c r="V4" i="20"/>
  <c r="O4" i="20"/>
  <c r="U4" i="20" s="1"/>
  <c r="I4" i="20"/>
  <c r="J4" i="20" s="1"/>
  <c r="X215" i="20"/>
  <c r="W215" i="20"/>
  <c r="V215" i="20"/>
  <c r="O215" i="20"/>
  <c r="U215" i="20" s="1"/>
  <c r="I215" i="20"/>
  <c r="J215" i="20" s="1"/>
  <c r="T215" i="20" s="1"/>
  <c r="X189" i="20"/>
  <c r="W189" i="20"/>
  <c r="V189" i="20"/>
  <c r="O189" i="20"/>
  <c r="U189" i="20" s="1"/>
  <c r="I189" i="20"/>
  <c r="J189" i="20" s="1"/>
  <c r="X229" i="20"/>
  <c r="W229" i="20"/>
  <c r="V229" i="20"/>
  <c r="O229" i="20"/>
  <c r="U229" i="20" s="1"/>
  <c r="I229" i="20"/>
  <c r="J229" i="20" s="1"/>
  <c r="T229" i="20" s="1"/>
  <c r="X104" i="20"/>
  <c r="W104" i="20"/>
  <c r="V104" i="20"/>
  <c r="O104" i="20"/>
  <c r="U104" i="20" s="1"/>
  <c r="I104" i="20"/>
  <c r="J104" i="20" s="1"/>
  <c r="X137" i="20"/>
  <c r="W137" i="20"/>
  <c r="V137" i="20"/>
  <c r="O137" i="20"/>
  <c r="U137" i="20" s="1"/>
  <c r="I137" i="20"/>
  <c r="J137" i="20" s="1"/>
  <c r="T137" i="20" s="1"/>
  <c r="X66" i="20"/>
  <c r="W66" i="20"/>
  <c r="V66" i="20"/>
  <c r="O66" i="20"/>
  <c r="U66" i="20" s="1"/>
  <c r="I66" i="20"/>
  <c r="J66" i="20" s="1"/>
  <c r="X52" i="20"/>
  <c r="W52" i="20"/>
  <c r="V52" i="20"/>
  <c r="O52" i="20"/>
  <c r="U52" i="20" s="1"/>
  <c r="I52" i="20"/>
  <c r="J52" i="20" s="1"/>
  <c r="T52" i="20" s="1"/>
  <c r="X172" i="20"/>
  <c r="W172" i="20"/>
  <c r="V172" i="20"/>
  <c r="O172" i="20"/>
  <c r="U172" i="20" s="1"/>
  <c r="I172" i="20"/>
  <c r="J172" i="20" s="1"/>
  <c r="X24" i="20"/>
  <c r="W24" i="20"/>
  <c r="V24" i="20"/>
  <c r="O24" i="20"/>
  <c r="U24" i="20" s="1"/>
  <c r="I24" i="20"/>
  <c r="J24" i="20" s="1"/>
  <c r="T24" i="20" s="1"/>
  <c r="X150" i="20"/>
  <c r="W150" i="20"/>
  <c r="V150" i="20"/>
  <c r="O150" i="20"/>
  <c r="U150" i="20" s="1"/>
  <c r="I150" i="20"/>
  <c r="J150" i="20" s="1"/>
  <c r="X208" i="20"/>
  <c r="W208" i="20"/>
  <c r="V208" i="20"/>
  <c r="O208" i="20"/>
  <c r="U208" i="20" s="1"/>
  <c r="I208" i="20"/>
  <c r="J208" i="20" s="1"/>
  <c r="T208" i="20" s="1"/>
  <c r="X194" i="20"/>
  <c r="W194" i="20"/>
  <c r="V194" i="20"/>
  <c r="O194" i="20"/>
  <c r="U194" i="20" s="1"/>
  <c r="I194" i="20"/>
  <c r="J194" i="20" s="1"/>
  <c r="X170" i="20"/>
  <c r="W170" i="20"/>
  <c r="V170" i="20"/>
  <c r="O170" i="20"/>
  <c r="U170" i="20" s="1"/>
  <c r="I170" i="20"/>
  <c r="J170" i="20" s="1"/>
  <c r="T170" i="20" s="1"/>
  <c r="X244" i="20"/>
  <c r="W244" i="20"/>
  <c r="V244" i="20"/>
  <c r="O244" i="20"/>
  <c r="U244" i="20" s="1"/>
  <c r="I244" i="20"/>
  <c r="J244" i="20" s="1"/>
  <c r="X131" i="20"/>
  <c r="W131" i="20"/>
  <c r="V131" i="20"/>
  <c r="O131" i="20"/>
  <c r="U131" i="20" s="1"/>
  <c r="I131" i="20"/>
  <c r="J131" i="20" s="1"/>
  <c r="T131" i="20" s="1"/>
  <c r="X14" i="20"/>
  <c r="W14" i="20"/>
  <c r="V14" i="20"/>
  <c r="O14" i="20"/>
  <c r="U14" i="20" s="1"/>
  <c r="I14" i="20"/>
  <c r="J14" i="20" s="1"/>
  <c r="X48" i="20"/>
  <c r="W48" i="20"/>
  <c r="V48" i="20"/>
  <c r="O48" i="20"/>
  <c r="U48" i="20" s="1"/>
  <c r="I48" i="20"/>
  <c r="J48" i="20" s="1"/>
  <c r="T48" i="20" s="1"/>
  <c r="X13" i="20"/>
  <c r="W13" i="20"/>
  <c r="V13" i="20"/>
  <c r="O13" i="20"/>
  <c r="U13" i="20" s="1"/>
  <c r="I13" i="20"/>
  <c r="J13" i="20" s="1"/>
  <c r="X186" i="20"/>
  <c r="W186" i="20"/>
  <c r="V186" i="20"/>
  <c r="O186" i="20"/>
  <c r="U186" i="20" s="1"/>
  <c r="I186" i="20"/>
  <c r="J186" i="20" s="1"/>
  <c r="T186" i="20" s="1"/>
  <c r="X223" i="20"/>
  <c r="W223" i="20"/>
  <c r="V223" i="20"/>
  <c r="O223" i="20"/>
  <c r="U223" i="20" s="1"/>
  <c r="I223" i="20"/>
  <c r="J223" i="20" s="1"/>
  <c r="X165" i="20"/>
  <c r="W165" i="20"/>
  <c r="V165" i="20"/>
  <c r="O165" i="20"/>
  <c r="U165" i="20" s="1"/>
  <c r="I165" i="20"/>
  <c r="J165" i="20" s="1"/>
  <c r="T165" i="20" s="1"/>
  <c r="X109" i="20"/>
  <c r="W109" i="20"/>
  <c r="V109" i="20"/>
  <c r="O109" i="20"/>
  <c r="U109" i="20" s="1"/>
  <c r="I109" i="20"/>
  <c r="J109" i="20" s="1"/>
  <c r="X75" i="20"/>
  <c r="W75" i="20"/>
  <c r="V75" i="20"/>
  <c r="O75" i="20"/>
  <c r="U75" i="20" s="1"/>
  <c r="I75" i="20"/>
  <c r="J75" i="20" s="1"/>
  <c r="T75" i="20" s="1"/>
  <c r="X238" i="20"/>
  <c r="W238" i="20"/>
  <c r="V238" i="20"/>
  <c r="O238" i="20"/>
  <c r="U238" i="20" s="1"/>
  <c r="I238" i="20"/>
  <c r="J238" i="20" s="1"/>
  <c r="X108" i="20"/>
  <c r="W108" i="20"/>
  <c r="V108" i="20"/>
  <c r="O108" i="20"/>
  <c r="U108" i="20" s="1"/>
  <c r="I108" i="20"/>
  <c r="J108" i="20" s="1"/>
  <c r="T108" i="20" s="1"/>
  <c r="X144" i="20"/>
  <c r="W144" i="20"/>
  <c r="V144" i="20"/>
  <c r="O144" i="20"/>
  <c r="U144" i="20" s="1"/>
  <c r="I144" i="20"/>
  <c r="J144" i="20" s="1"/>
  <c r="X120" i="20"/>
  <c r="W120" i="20"/>
  <c r="V120" i="20"/>
  <c r="O120" i="20"/>
  <c r="U120" i="20" s="1"/>
  <c r="I120" i="20"/>
  <c r="J120" i="20" s="1"/>
  <c r="T120" i="20" s="1"/>
  <c r="X86" i="20"/>
  <c r="W86" i="20"/>
  <c r="V86" i="20"/>
  <c r="O86" i="20"/>
  <c r="U86" i="20" s="1"/>
  <c r="I86" i="20"/>
  <c r="J86" i="20" s="1"/>
  <c r="X57" i="20"/>
  <c r="W57" i="20"/>
  <c r="V57" i="20"/>
  <c r="O57" i="20"/>
  <c r="U57" i="20" s="1"/>
  <c r="I57" i="20"/>
  <c r="J57" i="20" s="1"/>
  <c r="T57" i="20" s="1"/>
  <c r="X28" i="20"/>
  <c r="W28" i="20"/>
  <c r="V28" i="20"/>
  <c r="O28" i="20"/>
  <c r="U28" i="20" s="1"/>
  <c r="I28" i="20"/>
  <c r="J28" i="20" s="1"/>
  <c r="X41" i="20"/>
  <c r="W41" i="20"/>
  <c r="V41" i="20"/>
  <c r="O41" i="20"/>
  <c r="U41" i="20" s="1"/>
  <c r="I41" i="20"/>
  <c r="J41" i="20" s="1"/>
  <c r="T41" i="20" s="1"/>
  <c r="X84" i="20"/>
  <c r="W84" i="20"/>
  <c r="V84" i="20"/>
  <c r="O84" i="20"/>
  <c r="U84" i="20" s="1"/>
  <c r="I84" i="20"/>
  <c r="J84" i="20" s="1"/>
  <c r="X213" i="20"/>
  <c r="W213" i="20"/>
  <c r="V213" i="20"/>
  <c r="O213" i="20"/>
  <c r="U213" i="20" s="1"/>
  <c r="I213" i="20"/>
  <c r="J213" i="20" s="1"/>
  <c r="T213" i="20" s="1"/>
  <c r="X65" i="20"/>
  <c r="W65" i="20"/>
  <c r="V65" i="20"/>
  <c r="O65" i="20"/>
  <c r="U65" i="20" s="1"/>
  <c r="I65" i="20"/>
  <c r="J65" i="20" s="1"/>
  <c r="X149" i="20"/>
  <c r="W149" i="20"/>
  <c r="V149" i="20"/>
  <c r="O149" i="20"/>
  <c r="U149" i="20" s="1"/>
  <c r="I149" i="20"/>
  <c r="J149" i="20" s="1"/>
  <c r="T149" i="20" s="1"/>
  <c r="X148" i="20"/>
  <c r="W148" i="20"/>
  <c r="V148" i="20"/>
  <c r="O148" i="20"/>
  <c r="U148" i="20" s="1"/>
  <c r="I148" i="20"/>
  <c r="J148" i="20" s="1"/>
  <c r="T148" i="20" s="1"/>
  <c r="X193" i="20"/>
  <c r="W193" i="20"/>
  <c r="V193" i="20"/>
  <c r="O193" i="20"/>
  <c r="U193" i="20" s="1"/>
  <c r="I193" i="20"/>
  <c r="J193" i="20" s="1"/>
  <c r="X10" i="20"/>
  <c r="W10" i="20"/>
  <c r="V10" i="20"/>
  <c r="O10" i="20"/>
  <c r="U10" i="20" s="1"/>
  <c r="I10" i="20"/>
  <c r="J10" i="20" s="1"/>
  <c r="T10" i="20" s="1"/>
  <c r="X147" i="20"/>
  <c r="W147" i="20"/>
  <c r="V147" i="20"/>
  <c r="O147" i="20"/>
  <c r="U147" i="20" s="1"/>
  <c r="I147" i="20"/>
  <c r="J147" i="20" s="1"/>
  <c r="X168" i="20"/>
  <c r="W168" i="20"/>
  <c r="V168" i="20"/>
  <c r="O168" i="20"/>
  <c r="U168" i="20" s="1"/>
  <c r="I168" i="20"/>
  <c r="J168" i="20" s="1"/>
  <c r="T168" i="20" s="1"/>
  <c r="X9" i="20"/>
  <c r="W9" i="20"/>
  <c r="V9" i="20"/>
  <c r="O9" i="20"/>
  <c r="U9" i="20" s="1"/>
  <c r="I9" i="20"/>
  <c r="J9" i="20" s="1"/>
  <c r="X240" i="20"/>
  <c r="W240" i="20"/>
  <c r="V240" i="20"/>
  <c r="O240" i="20"/>
  <c r="U240" i="20" s="1"/>
  <c r="I240" i="20"/>
  <c r="J240" i="20" s="1"/>
  <c r="T240" i="20" s="1"/>
  <c r="X184" i="20"/>
  <c r="W184" i="20"/>
  <c r="V184" i="20"/>
  <c r="O184" i="20"/>
  <c r="U184" i="20" s="1"/>
  <c r="I184" i="20"/>
  <c r="J184" i="20" s="1"/>
  <c r="X130" i="20"/>
  <c r="W130" i="20"/>
  <c r="V130" i="20"/>
  <c r="O130" i="20"/>
  <c r="U130" i="20" s="1"/>
  <c r="I130" i="20"/>
  <c r="J130" i="20" s="1"/>
  <c r="T130" i="20" s="1"/>
  <c r="X74" i="20"/>
  <c r="W74" i="20"/>
  <c r="V74" i="20"/>
  <c r="O74" i="20"/>
  <c r="U74" i="20" s="1"/>
  <c r="I74" i="20"/>
  <c r="J74" i="20" s="1"/>
  <c r="X107" i="20"/>
  <c r="W107" i="20"/>
  <c r="V107" i="20"/>
  <c r="O107" i="20"/>
  <c r="U107" i="20" s="1"/>
  <c r="I107" i="20"/>
  <c r="J107" i="20" s="1"/>
  <c r="T107" i="20" s="1"/>
  <c r="X27" i="20"/>
  <c r="W27" i="20"/>
  <c r="V27" i="20"/>
  <c r="O27" i="20"/>
  <c r="U27" i="20" s="1"/>
  <c r="I27" i="20"/>
  <c r="J27" i="20" s="1"/>
  <c r="X56" i="20"/>
  <c r="W56" i="20"/>
  <c r="V56" i="20"/>
  <c r="O56" i="20"/>
  <c r="U56" i="20" s="1"/>
  <c r="I56" i="20"/>
  <c r="J56" i="20" s="1"/>
  <c r="T56" i="20" s="1"/>
  <c r="X232" i="20"/>
  <c r="W232" i="20"/>
  <c r="V232" i="20"/>
  <c r="O232" i="20"/>
  <c r="U232" i="20" s="1"/>
  <c r="I232" i="20"/>
  <c r="J232" i="20" s="1"/>
  <c r="X227" i="20"/>
  <c r="W227" i="20"/>
  <c r="V227" i="20"/>
  <c r="O227" i="20"/>
  <c r="U227" i="20" s="1"/>
  <c r="I227" i="20"/>
  <c r="J227" i="20" s="1"/>
  <c r="T227" i="20" s="1"/>
  <c r="X39" i="20"/>
  <c r="W39" i="20"/>
  <c r="V39" i="20"/>
  <c r="O39" i="20"/>
  <c r="U39" i="20" s="1"/>
  <c r="I39" i="20"/>
  <c r="J39" i="20" s="1"/>
  <c r="X118" i="20"/>
  <c r="W118" i="20"/>
  <c r="V118" i="20"/>
  <c r="O118" i="20"/>
  <c r="U118" i="20" s="1"/>
  <c r="I118" i="20"/>
  <c r="J118" i="20" s="1"/>
  <c r="T118" i="20" s="1"/>
  <c r="X212" i="20"/>
  <c r="W212" i="20"/>
  <c r="V212" i="20"/>
  <c r="O212" i="20"/>
  <c r="U212" i="20" s="1"/>
  <c r="I212" i="20"/>
  <c r="J212" i="20" s="1"/>
  <c r="X160" i="20"/>
  <c r="W160" i="20"/>
  <c r="V160" i="20"/>
  <c r="O160" i="20"/>
  <c r="U160" i="20" s="1"/>
  <c r="I160" i="20"/>
  <c r="J160" i="20" s="1"/>
  <c r="T160" i="20" s="1"/>
  <c r="X23" i="20"/>
  <c r="W23" i="20"/>
  <c r="V23" i="20"/>
  <c r="O23" i="20"/>
  <c r="U23" i="20" s="1"/>
  <c r="I23" i="20"/>
  <c r="J23" i="20" s="1"/>
  <c r="X83" i="20"/>
  <c r="W83" i="20"/>
  <c r="V83" i="20"/>
  <c r="O83" i="20"/>
  <c r="U83" i="20" s="1"/>
  <c r="I83" i="20"/>
  <c r="J83" i="20" s="1"/>
  <c r="T83" i="20" s="1"/>
  <c r="X64" i="20"/>
  <c r="W64" i="20"/>
  <c r="V64" i="20"/>
  <c r="O64" i="20"/>
  <c r="U64" i="20" s="1"/>
  <c r="I64" i="20"/>
  <c r="J64" i="20" s="1"/>
  <c r="X187" i="20"/>
  <c r="W187" i="20"/>
  <c r="V187" i="20"/>
  <c r="O187" i="20"/>
  <c r="U187" i="20" s="1"/>
  <c r="I187" i="20"/>
  <c r="J187" i="20" s="1"/>
  <c r="T187" i="20" s="1"/>
  <c r="X101" i="20"/>
  <c r="W101" i="20"/>
  <c r="V101" i="20"/>
  <c r="O101" i="20"/>
  <c r="U101" i="20" s="1"/>
  <c r="I101" i="20"/>
  <c r="J101" i="20" s="1"/>
  <c r="X207" i="20"/>
  <c r="W207" i="20"/>
  <c r="V207" i="20"/>
  <c r="O207" i="20"/>
  <c r="U207" i="20" s="1"/>
  <c r="I207" i="20"/>
  <c r="J207" i="20" s="1"/>
  <c r="T207" i="20" s="1"/>
  <c r="X62" i="20"/>
  <c r="W62" i="20"/>
  <c r="V62" i="20"/>
  <c r="O62" i="20"/>
  <c r="U62" i="20" s="1"/>
  <c r="I62" i="20"/>
  <c r="J62" i="20" s="1"/>
  <c r="T62" i="20" s="1"/>
  <c r="X31" i="20"/>
  <c r="W31" i="20"/>
  <c r="V31" i="20"/>
  <c r="O31" i="20"/>
  <c r="U31" i="20" s="1"/>
  <c r="I31" i="20"/>
  <c r="J31" i="20" s="1"/>
  <c r="X91" i="20"/>
  <c r="W91" i="20"/>
  <c r="V91" i="20"/>
  <c r="O91" i="20"/>
  <c r="U91" i="20" s="1"/>
  <c r="I91" i="20"/>
  <c r="J91" i="20" s="1"/>
  <c r="T91" i="20" s="1"/>
  <c r="X146" i="20"/>
  <c r="W146" i="20"/>
  <c r="V146" i="20"/>
  <c r="O146" i="20"/>
  <c r="U146" i="20" s="1"/>
  <c r="I146" i="20"/>
  <c r="J146" i="20" s="1"/>
  <c r="X185" i="20"/>
  <c r="W185" i="20"/>
  <c r="V185" i="20"/>
  <c r="O185" i="20"/>
  <c r="U185" i="20" s="1"/>
  <c r="I185" i="20"/>
  <c r="J185" i="20" s="1"/>
  <c r="T185" i="20" s="1"/>
  <c r="X239" i="20"/>
  <c r="W239" i="20"/>
  <c r="V239" i="20"/>
  <c r="O239" i="20"/>
  <c r="U239" i="20" s="1"/>
  <c r="I239" i="20"/>
  <c r="J239" i="20" s="1"/>
  <c r="X88" i="20"/>
  <c r="W88" i="20"/>
  <c r="V88" i="20"/>
  <c r="O88" i="20"/>
  <c r="U88" i="20" s="1"/>
  <c r="I88" i="20"/>
  <c r="J88" i="20" s="1"/>
  <c r="T88" i="20" s="1"/>
  <c r="X164" i="20"/>
  <c r="W164" i="20"/>
  <c r="V164" i="20"/>
  <c r="O164" i="20"/>
  <c r="U164" i="20" s="1"/>
  <c r="I164" i="20"/>
  <c r="J164" i="20" s="1"/>
  <c r="X129" i="20"/>
  <c r="W129" i="20"/>
  <c r="V129" i="20"/>
  <c r="O129" i="20"/>
  <c r="U129" i="20" s="1"/>
  <c r="I129" i="20"/>
  <c r="J129" i="20" s="1"/>
  <c r="T129" i="20" s="1"/>
  <c r="X156" i="20"/>
  <c r="W156" i="20"/>
  <c r="V156" i="20"/>
  <c r="O156" i="20"/>
  <c r="U156" i="20" s="1"/>
  <c r="I156" i="20"/>
  <c r="J156" i="20" s="1"/>
  <c r="X73" i="20"/>
  <c r="W73" i="20"/>
  <c r="V73" i="20"/>
  <c r="O73" i="20"/>
  <c r="U73" i="20" s="1"/>
  <c r="I73" i="20"/>
  <c r="J73" i="20" s="1"/>
  <c r="T73" i="20" s="1"/>
  <c r="X228" i="20"/>
  <c r="W228" i="20"/>
  <c r="V228" i="20"/>
  <c r="O228" i="20"/>
  <c r="U228" i="20" s="1"/>
  <c r="I228" i="20"/>
  <c r="J228" i="20" s="1"/>
  <c r="X7" i="20"/>
  <c r="W7" i="20"/>
  <c r="V7" i="20"/>
  <c r="O7" i="20"/>
  <c r="U7" i="20" s="1"/>
  <c r="I7" i="20"/>
  <c r="J7" i="20" s="1"/>
  <c r="T7" i="20" s="1"/>
  <c r="X106" i="20"/>
  <c r="W106" i="20"/>
  <c r="V106" i="20"/>
  <c r="O106" i="20"/>
  <c r="U106" i="20" s="1"/>
  <c r="I106" i="20"/>
  <c r="J106" i="20" s="1"/>
  <c r="X40" i="20"/>
  <c r="W40" i="20"/>
  <c r="V40" i="20"/>
  <c r="O40" i="20"/>
  <c r="U40" i="20" s="1"/>
  <c r="I40" i="20"/>
  <c r="J40" i="20" s="1"/>
  <c r="T40" i="20" s="1"/>
  <c r="X3" i="20"/>
  <c r="W3" i="20"/>
  <c r="V3" i="20"/>
  <c r="O3" i="20"/>
  <c r="U3" i="20" s="1"/>
  <c r="I3" i="20"/>
  <c r="J3" i="20" s="1"/>
  <c r="X140" i="20"/>
  <c r="W140" i="20"/>
  <c r="V140" i="20"/>
  <c r="O140" i="20"/>
  <c r="U140" i="20" s="1"/>
  <c r="I140" i="20"/>
  <c r="J140" i="20" s="1"/>
  <c r="T140" i="20" s="1"/>
  <c r="X205" i="20"/>
  <c r="W205" i="20"/>
  <c r="V205" i="20"/>
  <c r="O205" i="20"/>
  <c r="U205" i="20" s="1"/>
  <c r="I205" i="20"/>
  <c r="J205" i="20" s="1"/>
  <c r="X182" i="20"/>
  <c r="W182" i="20"/>
  <c r="V182" i="20"/>
  <c r="O182" i="20"/>
  <c r="U182" i="20" s="1"/>
  <c r="I182" i="20"/>
  <c r="J182" i="20" s="1"/>
  <c r="T182" i="20" s="1"/>
  <c r="X26" i="20"/>
  <c r="W26" i="20"/>
  <c r="V26" i="20"/>
  <c r="O26" i="20"/>
  <c r="U26" i="20" s="1"/>
  <c r="I26" i="20"/>
  <c r="J26" i="20" s="1"/>
  <c r="X34" i="20"/>
  <c r="W34" i="20"/>
  <c r="V34" i="20"/>
  <c r="O34" i="20"/>
  <c r="U34" i="20" s="1"/>
  <c r="I34" i="20"/>
  <c r="J34" i="20" s="1"/>
  <c r="T34" i="20" s="1"/>
  <c r="X117" i="20"/>
  <c r="W117" i="20"/>
  <c r="V117" i="20"/>
  <c r="O117" i="20"/>
  <c r="U117" i="20" s="1"/>
  <c r="I117" i="20"/>
  <c r="J117" i="20" s="1"/>
  <c r="X209" i="20"/>
  <c r="W209" i="20"/>
  <c r="V209" i="20"/>
  <c r="O209" i="20"/>
  <c r="U209" i="20" s="1"/>
  <c r="I209" i="20"/>
  <c r="J209" i="20" s="1"/>
  <c r="T209" i="20" s="1"/>
  <c r="X100" i="20"/>
  <c r="W100" i="20"/>
  <c r="V100" i="20"/>
  <c r="O100" i="20"/>
  <c r="U100" i="20" s="1"/>
  <c r="I100" i="20"/>
  <c r="J100" i="20" s="1"/>
  <c r="X225" i="20"/>
  <c r="W225" i="20"/>
  <c r="V225" i="20"/>
  <c r="O225" i="20"/>
  <c r="U225" i="20" s="1"/>
  <c r="I225" i="20"/>
  <c r="J225" i="20" s="1"/>
  <c r="T225" i="20" s="1"/>
  <c r="X158" i="20"/>
  <c r="W158" i="20"/>
  <c r="V158" i="20"/>
  <c r="O158" i="20"/>
  <c r="U158" i="20" s="1"/>
  <c r="I158" i="20"/>
  <c r="J158" i="20" s="1"/>
  <c r="X113" i="20"/>
  <c r="W113" i="20"/>
  <c r="V113" i="20"/>
  <c r="O113" i="20"/>
  <c r="U113" i="20" s="1"/>
  <c r="I113" i="20"/>
  <c r="J113" i="20" s="1"/>
  <c r="T113" i="20" s="1"/>
  <c r="X80" i="20"/>
  <c r="W80" i="20"/>
  <c r="V80" i="20"/>
  <c r="O80" i="20"/>
  <c r="U80" i="20" s="1"/>
  <c r="I80" i="20"/>
  <c r="J80" i="20" s="1"/>
  <c r="X206" i="20"/>
  <c r="W206" i="20"/>
  <c r="V206" i="20"/>
  <c r="O206" i="20"/>
  <c r="U206" i="20" s="1"/>
  <c r="I206" i="20"/>
  <c r="J206" i="20" s="1"/>
  <c r="X30" i="20"/>
  <c r="W30" i="20"/>
  <c r="V30" i="20"/>
  <c r="O30" i="20"/>
  <c r="U30" i="20" s="1"/>
  <c r="I30" i="20"/>
  <c r="J30" i="20" s="1"/>
  <c r="T30" i="20" s="1"/>
  <c r="X60" i="20"/>
  <c r="W60" i="20"/>
  <c r="V60" i="20"/>
  <c r="O60" i="20"/>
  <c r="U60" i="20" s="1"/>
  <c r="I60" i="20"/>
  <c r="J60" i="20" s="1"/>
  <c r="X89" i="20"/>
  <c r="W89" i="20"/>
  <c r="V89" i="20"/>
  <c r="O89" i="20"/>
  <c r="U89" i="20" s="1"/>
  <c r="I89" i="20"/>
  <c r="J89" i="20" s="1"/>
  <c r="T89" i="20" s="1"/>
  <c r="X145" i="20"/>
  <c r="W145" i="20"/>
  <c r="V145" i="20"/>
  <c r="O145" i="20"/>
  <c r="U145" i="20" s="1"/>
  <c r="I145" i="20"/>
  <c r="J145" i="20" s="1"/>
  <c r="X176" i="20"/>
  <c r="W176" i="20"/>
  <c r="V176" i="20"/>
  <c r="O176" i="20"/>
  <c r="U176" i="20" s="1"/>
  <c r="I176" i="20"/>
  <c r="J176" i="20" s="1"/>
  <c r="T176" i="20" s="1"/>
  <c r="X237" i="20"/>
  <c r="W237" i="20"/>
  <c r="V237" i="20"/>
  <c r="O237" i="20"/>
  <c r="U237" i="20" s="1"/>
  <c r="I237" i="20"/>
  <c r="J237" i="20" s="1"/>
  <c r="X128" i="20"/>
  <c r="W128" i="20"/>
  <c r="V128" i="20"/>
  <c r="O128" i="20"/>
  <c r="U128" i="20" s="1"/>
  <c r="I128" i="20"/>
  <c r="J128" i="20" s="1"/>
  <c r="T128" i="20" s="1"/>
  <c r="X219" i="20"/>
  <c r="W219" i="20"/>
  <c r="V219" i="20"/>
  <c r="O219" i="20"/>
  <c r="U219" i="20" s="1"/>
  <c r="I219" i="20"/>
  <c r="J219" i="20" s="1"/>
  <c r="X163" i="20"/>
  <c r="W163" i="20"/>
  <c r="V163" i="20"/>
  <c r="O163" i="20"/>
  <c r="U163" i="20" s="1"/>
  <c r="I163" i="20"/>
  <c r="J163" i="20" s="1"/>
  <c r="T163" i="20" s="1"/>
  <c r="X6" i="20"/>
  <c r="W6" i="20"/>
  <c r="V6" i="20"/>
  <c r="O6" i="20"/>
  <c r="U6" i="20" s="1"/>
  <c r="I6" i="20"/>
  <c r="J6" i="20" s="1"/>
  <c r="X70" i="20"/>
  <c r="W70" i="20"/>
  <c r="V70" i="20"/>
  <c r="O70" i="20"/>
  <c r="U70" i="20" s="1"/>
  <c r="I70" i="20"/>
  <c r="J70" i="20" s="1"/>
  <c r="T70" i="20" s="1"/>
  <c r="X38" i="20"/>
  <c r="W38" i="20"/>
  <c r="V38" i="20"/>
  <c r="O38" i="20"/>
  <c r="U38" i="20" s="1"/>
  <c r="I38" i="20"/>
  <c r="J38" i="20" s="1"/>
  <c r="X183" i="20"/>
  <c r="W183" i="20"/>
  <c r="V183" i="20"/>
  <c r="O183" i="20"/>
  <c r="U183" i="20" s="1"/>
  <c r="I183" i="20"/>
  <c r="J183" i="20" s="1"/>
  <c r="T183" i="20" s="1"/>
  <c r="X105" i="20"/>
  <c r="W105" i="20"/>
  <c r="V105" i="20"/>
  <c r="O105" i="20"/>
  <c r="U105" i="20" s="1"/>
  <c r="I105" i="20"/>
  <c r="J105" i="20" s="1"/>
  <c r="X226" i="20"/>
  <c r="W226" i="20"/>
  <c r="V226" i="20"/>
  <c r="O226" i="20"/>
  <c r="U226" i="20" s="1"/>
  <c r="I226" i="20"/>
  <c r="J226" i="20" s="1"/>
  <c r="T226" i="20" s="1"/>
  <c r="X138" i="20"/>
  <c r="W138" i="20"/>
  <c r="V138" i="20"/>
  <c r="O138" i="20"/>
  <c r="U138" i="20" s="1"/>
  <c r="I138" i="20"/>
  <c r="J138" i="20" s="1"/>
  <c r="X103" i="20"/>
  <c r="W103" i="20"/>
  <c r="V103" i="20"/>
  <c r="O103" i="20"/>
  <c r="U103" i="20" s="1"/>
  <c r="I103" i="20"/>
  <c r="J103" i="20" s="1"/>
  <c r="T103" i="20" s="1"/>
  <c r="X33" i="20"/>
  <c r="W33" i="20"/>
  <c r="V33" i="20"/>
  <c r="O33" i="20"/>
  <c r="U33" i="20" s="1"/>
  <c r="I33" i="20"/>
  <c r="J33" i="20" s="1"/>
  <c r="X21" i="20"/>
  <c r="W21" i="20"/>
  <c r="V21" i="20"/>
  <c r="O21" i="20"/>
  <c r="U21" i="20" s="1"/>
  <c r="I21" i="20"/>
  <c r="J21" i="20" s="1"/>
  <c r="T21" i="20" s="1"/>
  <c r="X204" i="20"/>
  <c r="W204" i="20"/>
  <c r="V204" i="20"/>
  <c r="O204" i="20"/>
  <c r="U204" i="20" s="1"/>
  <c r="I204" i="20"/>
  <c r="J204" i="20" s="1"/>
  <c r="X112" i="20"/>
  <c r="W112" i="20"/>
  <c r="V112" i="20"/>
  <c r="O112" i="20"/>
  <c r="U112" i="20" s="1"/>
  <c r="I112" i="20"/>
  <c r="J112" i="20" s="1"/>
  <c r="X11" i="20"/>
  <c r="W11" i="20"/>
  <c r="V11" i="20"/>
  <c r="O11" i="20"/>
  <c r="U11" i="20" s="1"/>
  <c r="I11" i="20"/>
  <c r="J11" i="20" s="1"/>
  <c r="T11" i="20" s="1"/>
  <c r="X157" i="20"/>
  <c r="W157" i="20"/>
  <c r="V157" i="20"/>
  <c r="O157" i="20"/>
  <c r="U157" i="20" s="1"/>
  <c r="I157" i="20"/>
  <c r="J157" i="20" s="1"/>
  <c r="X59" i="20"/>
  <c r="W59" i="20"/>
  <c r="V59" i="20"/>
  <c r="O59" i="20"/>
  <c r="U59" i="20" s="1"/>
  <c r="I59" i="20"/>
  <c r="J59" i="20" s="1"/>
  <c r="T59" i="20" s="1"/>
  <c r="X46" i="20"/>
  <c r="W46" i="20"/>
  <c r="V46" i="20"/>
  <c r="O46" i="20"/>
  <c r="U46" i="20" s="1"/>
  <c r="I46" i="20"/>
  <c r="J46" i="20" s="1"/>
  <c r="X45" i="20"/>
  <c r="W45" i="20"/>
  <c r="V45" i="20"/>
  <c r="O45" i="20"/>
  <c r="U45" i="20" s="1"/>
  <c r="I45" i="20"/>
  <c r="J45" i="20" s="1"/>
  <c r="T45" i="20" s="1"/>
  <c r="X236" i="20"/>
  <c r="W236" i="20"/>
  <c r="V236" i="20"/>
  <c r="O236" i="20"/>
  <c r="U236" i="20" s="1"/>
  <c r="I236" i="20"/>
  <c r="J236" i="20" s="1"/>
  <c r="X220" i="20"/>
  <c r="W220" i="20"/>
  <c r="V220" i="20"/>
  <c r="O220" i="20"/>
  <c r="U220" i="20" s="1"/>
  <c r="I220" i="20"/>
  <c r="J220" i="20" s="1"/>
  <c r="T220" i="20" s="1"/>
  <c r="X162" i="20"/>
  <c r="W162" i="20"/>
  <c r="V162" i="20"/>
  <c r="O162" i="20"/>
  <c r="U162" i="20" s="1"/>
  <c r="I162" i="20"/>
  <c r="J162" i="20" s="1"/>
  <c r="X87" i="20"/>
  <c r="W87" i="20"/>
  <c r="V87" i="20"/>
  <c r="O87" i="20"/>
  <c r="U87" i="20" s="1"/>
  <c r="I87" i="20"/>
  <c r="J87" i="20" s="1"/>
  <c r="T87" i="20" s="1"/>
  <c r="X126" i="20"/>
  <c r="W126" i="20"/>
  <c r="V126" i="20"/>
  <c r="O126" i="20"/>
  <c r="U126" i="20" s="1"/>
  <c r="I126" i="20"/>
  <c r="J126" i="20" s="1"/>
  <c r="X142" i="20"/>
  <c r="W142" i="20"/>
  <c r="V142" i="20"/>
  <c r="O142" i="20"/>
  <c r="U142" i="20" s="1"/>
  <c r="I142" i="20"/>
  <c r="J142" i="20" s="1"/>
  <c r="T142" i="20" s="1"/>
  <c r="X68" i="20"/>
  <c r="W68" i="20"/>
  <c r="V68" i="20"/>
  <c r="O68" i="20"/>
  <c r="U68" i="20" s="1"/>
  <c r="I68" i="20"/>
  <c r="J68" i="20" s="1"/>
  <c r="X95" i="20"/>
  <c r="W95" i="20"/>
  <c r="V95" i="20"/>
  <c r="O95" i="20"/>
  <c r="U95" i="20" s="1"/>
  <c r="I95" i="20"/>
  <c r="J95" i="20" s="1"/>
  <c r="T95" i="20" s="1"/>
  <c r="X2" i="20"/>
  <c r="W2" i="20"/>
  <c r="V2" i="20"/>
  <c r="O2" i="20"/>
  <c r="U2" i="20" s="1"/>
  <c r="I2" i="20"/>
  <c r="J2" i="20" s="1"/>
  <c r="X181" i="20"/>
  <c r="W181" i="20"/>
  <c r="V181" i="20"/>
  <c r="O181" i="20"/>
  <c r="U181" i="20" s="1"/>
  <c r="I181" i="20"/>
  <c r="J181" i="20" s="1"/>
  <c r="T181" i="20" s="1"/>
  <c r="X188" i="20"/>
  <c r="W188" i="20"/>
  <c r="V188" i="20"/>
  <c r="O188" i="20"/>
  <c r="U188" i="20" s="1"/>
  <c r="I188" i="20"/>
  <c r="J188" i="20" s="1"/>
  <c r="X197" i="20"/>
  <c r="W197" i="20"/>
  <c r="V197" i="20"/>
  <c r="O197" i="20"/>
  <c r="U197" i="20" s="1"/>
  <c r="I197" i="20"/>
  <c r="J197" i="20" s="1"/>
  <c r="T197" i="20" s="1"/>
  <c r="X136" i="20"/>
  <c r="W136" i="20"/>
  <c r="V136" i="20"/>
  <c r="O136" i="20"/>
  <c r="U136" i="20" s="1"/>
  <c r="I136" i="20"/>
  <c r="J136" i="20" s="1"/>
  <c r="X25" i="20"/>
  <c r="W25" i="20"/>
  <c r="V25" i="20"/>
  <c r="O25" i="20"/>
  <c r="U25" i="20" s="1"/>
  <c r="I25" i="20"/>
  <c r="J25" i="20" s="1"/>
  <c r="T25" i="20" s="1"/>
  <c r="X210" i="20"/>
  <c r="W210" i="20"/>
  <c r="V210" i="20"/>
  <c r="O210" i="20"/>
  <c r="U210" i="20" s="1"/>
  <c r="I210" i="20"/>
  <c r="J210" i="20" s="1"/>
  <c r="X22" i="20"/>
  <c r="W22" i="20"/>
  <c r="V22" i="20"/>
  <c r="O22" i="20"/>
  <c r="U22" i="20" s="1"/>
  <c r="I22" i="20"/>
  <c r="J22" i="20" s="1"/>
  <c r="T22" i="20" s="1"/>
  <c r="X102" i="20"/>
  <c r="W102" i="20"/>
  <c r="V102" i="20"/>
  <c r="O102" i="20"/>
  <c r="U102" i="20" s="1"/>
  <c r="I102" i="20"/>
  <c r="J102" i="20" s="1"/>
  <c r="X203" i="20"/>
  <c r="W203" i="20"/>
  <c r="V203" i="20"/>
  <c r="O203" i="20"/>
  <c r="U203" i="20" s="1"/>
  <c r="I203" i="20"/>
  <c r="J203" i="20" s="1"/>
  <c r="T203" i="20" s="1"/>
  <c r="X171" i="20"/>
  <c r="W171" i="20"/>
  <c r="V171" i="20"/>
  <c r="O171" i="20"/>
  <c r="U171" i="20" s="1"/>
  <c r="I171" i="20"/>
  <c r="J171" i="20" s="1"/>
  <c r="X63" i="20"/>
  <c r="W63" i="20"/>
  <c r="V63" i="20"/>
  <c r="O63" i="20"/>
  <c r="U63" i="20" s="1"/>
  <c r="I63" i="20"/>
  <c r="J63" i="20" s="1"/>
  <c r="T63" i="20" s="1"/>
  <c r="X79" i="20"/>
  <c r="W79" i="20"/>
  <c r="V79" i="20"/>
  <c r="O79" i="20"/>
  <c r="U79" i="20" s="1"/>
  <c r="I79" i="20"/>
  <c r="J79" i="20" s="1"/>
  <c r="X224" i="20"/>
  <c r="W224" i="20"/>
  <c r="V224" i="20"/>
  <c r="O224" i="20"/>
  <c r="U224" i="20" s="1"/>
  <c r="I224" i="20"/>
  <c r="J224" i="20" s="1"/>
  <c r="T224" i="20" s="1"/>
  <c r="X111" i="20"/>
  <c r="W111" i="20"/>
  <c r="V111" i="20"/>
  <c r="O111" i="20"/>
  <c r="U111" i="20" s="1"/>
  <c r="I111" i="20"/>
  <c r="J111" i="20" s="1"/>
  <c r="X178" i="20"/>
  <c r="W178" i="20"/>
  <c r="V178" i="20"/>
  <c r="O178" i="20"/>
  <c r="U178" i="20" s="1"/>
  <c r="I178" i="20"/>
  <c r="J178" i="20" s="1"/>
  <c r="T178" i="20" s="1"/>
  <c r="X201" i="20"/>
  <c r="W201" i="20"/>
  <c r="V201" i="20"/>
  <c r="O201" i="20"/>
  <c r="U201" i="20" s="1"/>
  <c r="I201" i="20"/>
  <c r="J201" i="20" s="1"/>
  <c r="X8" i="20"/>
  <c r="W8" i="20"/>
  <c r="V8" i="20"/>
  <c r="O8" i="20"/>
  <c r="U8" i="20" s="1"/>
  <c r="I8" i="20"/>
  <c r="J8" i="20" s="1"/>
  <c r="T8" i="20" s="1"/>
  <c r="X44" i="20"/>
  <c r="W44" i="20"/>
  <c r="V44" i="20"/>
  <c r="O44" i="20"/>
  <c r="U44" i="20" s="1"/>
  <c r="I44" i="20"/>
  <c r="J44" i="20" s="1"/>
  <c r="X235" i="20"/>
  <c r="W235" i="20"/>
  <c r="V235" i="20"/>
  <c r="O235" i="20"/>
  <c r="U235" i="20" s="1"/>
  <c r="I235" i="20"/>
  <c r="J235" i="20" s="1"/>
  <c r="T235" i="20" s="1"/>
  <c r="X218" i="20"/>
  <c r="W218" i="20"/>
  <c r="V218" i="20"/>
  <c r="O218" i="20"/>
  <c r="U218" i="20" s="1"/>
  <c r="I218" i="20"/>
  <c r="J218" i="20" s="1"/>
  <c r="X190" i="20"/>
  <c r="W190" i="20"/>
  <c r="V190" i="20"/>
  <c r="O190" i="20"/>
  <c r="U190" i="20" s="1"/>
  <c r="I190" i="20"/>
  <c r="J190" i="20" s="1"/>
  <c r="T190" i="20" s="1"/>
  <c r="X161" i="20"/>
  <c r="W161" i="20"/>
  <c r="V161" i="20"/>
  <c r="O161" i="20"/>
  <c r="U161" i="20" s="1"/>
  <c r="I161" i="20"/>
  <c r="J161" i="20" s="1"/>
  <c r="X155" i="20"/>
  <c r="W155" i="20"/>
  <c r="V155" i="20"/>
  <c r="O155" i="20"/>
  <c r="U155" i="20" s="1"/>
  <c r="I155" i="20"/>
  <c r="J155" i="20" s="1"/>
  <c r="T155" i="20" s="1"/>
  <c r="X55" i="20"/>
  <c r="W55" i="20"/>
  <c r="V55" i="20"/>
  <c r="O55" i="20"/>
  <c r="U55" i="20" s="1"/>
  <c r="I55" i="20"/>
  <c r="J55" i="20" s="1"/>
  <c r="X133" i="20"/>
  <c r="W133" i="20"/>
  <c r="V133" i="20"/>
  <c r="O133" i="20"/>
  <c r="U133" i="20" s="1"/>
  <c r="I133" i="20"/>
  <c r="J133" i="20" s="1"/>
  <c r="T133" i="20" s="1"/>
  <c r="X69" i="20"/>
  <c r="W69" i="20"/>
  <c r="V69" i="20"/>
  <c r="O69" i="20"/>
  <c r="U69" i="20" s="1"/>
  <c r="I69" i="20"/>
  <c r="J69" i="20" s="1"/>
  <c r="X174" i="20"/>
  <c r="W174" i="20"/>
  <c r="V174" i="20"/>
  <c r="O174" i="20"/>
  <c r="U174" i="20" s="1"/>
  <c r="I174" i="20"/>
  <c r="J174" i="20" s="1"/>
  <c r="T174" i="20" s="1"/>
  <c r="X125" i="20"/>
  <c r="W125" i="20"/>
  <c r="V125" i="20"/>
  <c r="O125" i="20"/>
  <c r="U125" i="20" s="1"/>
  <c r="I125" i="20"/>
  <c r="J125" i="20" s="1"/>
  <c r="X141" i="20"/>
  <c r="W141" i="20"/>
  <c r="V141" i="20"/>
  <c r="O141" i="20"/>
  <c r="U141" i="20" s="1"/>
  <c r="I141" i="20"/>
  <c r="J141" i="20" s="1"/>
  <c r="T141" i="20" s="1"/>
  <c r="X214" i="20"/>
  <c r="W214" i="20"/>
  <c r="V214" i="20"/>
  <c r="O214" i="20"/>
  <c r="U214" i="20" s="1"/>
  <c r="I214" i="20"/>
  <c r="J214" i="20" s="1"/>
  <c r="X36" i="20"/>
  <c r="W36" i="20"/>
  <c r="V36" i="20"/>
  <c r="O36" i="20"/>
  <c r="U36" i="20" s="1"/>
  <c r="I36" i="20"/>
  <c r="J36" i="20" s="1"/>
  <c r="T36" i="20" s="1"/>
  <c r="X94" i="20"/>
  <c r="W94" i="20"/>
  <c r="V94" i="20"/>
  <c r="O94" i="20"/>
  <c r="U94" i="20" s="1"/>
  <c r="I94" i="20"/>
  <c r="J94" i="20" s="1"/>
  <c r="X67" i="20"/>
  <c r="W67" i="20"/>
  <c r="V67" i="20"/>
  <c r="O67" i="20"/>
  <c r="U67" i="20" s="1"/>
  <c r="I67" i="20"/>
  <c r="J67" i="20" s="1"/>
  <c r="T67" i="20" s="1"/>
  <c r="X16" i="20"/>
  <c r="W16" i="20"/>
  <c r="V16" i="20"/>
  <c r="O16" i="20"/>
  <c r="U16" i="20" s="1"/>
  <c r="I16" i="20"/>
  <c r="J16" i="20" s="1"/>
  <c r="T128" i="47" l="1"/>
  <c r="S128" i="47"/>
  <c r="Y128" i="47" s="1"/>
  <c r="Z150" i="47"/>
  <c r="S150" i="47"/>
  <c r="Y150" i="47" s="1"/>
  <c r="Z15" i="53"/>
  <c r="Z12" i="53"/>
  <c r="Z7" i="53"/>
  <c r="Z11" i="53"/>
  <c r="Z10" i="53"/>
  <c r="Z19" i="53"/>
  <c r="Z5" i="53"/>
  <c r="Z16" i="53"/>
  <c r="Z3" i="53"/>
  <c r="Z6" i="53"/>
  <c r="Z9" i="53"/>
  <c r="S92" i="20"/>
  <c r="Y92" i="20" s="1"/>
  <c r="S196" i="20"/>
  <c r="Y196" i="20" s="1"/>
  <c r="S35" i="20"/>
  <c r="Y35" i="20" s="1"/>
  <c r="S34" i="47"/>
  <c r="Y34" i="47" s="1"/>
  <c r="Z34" i="47" s="1"/>
  <c r="T156" i="47"/>
  <c r="Z156" i="47" s="1"/>
  <c r="Z116" i="48"/>
  <c r="S132" i="20"/>
  <c r="Y132" i="20" s="1"/>
  <c r="S154" i="20"/>
  <c r="Y154" i="20" s="1"/>
  <c r="S54" i="20"/>
  <c r="Y54" i="20" s="1"/>
  <c r="S22" i="40"/>
  <c r="S9" i="40"/>
  <c r="S20" i="40"/>
  <c r="S2" i="48"/>
  <c r="Y2" i="48" s="1"/>
  <c r="T2" i="48"/>
  <c r="S4" i="48"/>
  <c r="Y4" i="48" s="1"/>
  <c r="T4" i="48"/>
  <c r="Z4" i="48" s="1"/>
  <c r="S6" i="48"/>
  <c r="Y6" i="48" s="1"/>
  <c r="T6" i="48"/>
  <c r="S8" i="48"/>
  <c r="Y8" i="48" s="1"/>
  <c r="T8" i="48"/>
  <c r="Z8" i="48" s="1"/>
  <c r="S10" i="48"/>
  <c r="Y10" i="48" s="1"/>
  <c r="T10" i="48"/>
  <c r="S12" i="48"/>
  <c r="Y12" i="48" s="1"/>
  <c r="T12" i="48"/>
  <c r="Z12" i="48" s="1"/>
  <c r="S14" i="48"/>
  <c r="Y14" i="48" s="1"/>
  <c r="T14" i="48"/>
  <c r="S16" i="48"/>
  <c r="Y16" i="48" s="1"/>
  <c r="T16" i="48"/>
  <c r="Z16" i="48" s="1"/>
  <c r="S18" i="48"/>
  <c r="Y18" i="48" s="1"/>
  <c r="T18" i="48"/>
  <c r="S20" i="48"/>
  <c r="Y20" i="48" s="1"/>
  <c r="T20" i="48"/>
  <c r="Z20" i="48" s="1"/>
  <c r="S22" i="48"/>
  <c r="Y22" i="48" s="1"/>
  <c r="T22" i="48"/>
  <c r="S24" i="48"/>
  <c r="Y24" i="48" s="1"/>
  <c r="T24" i="48"/>
  <c r="Z24" i="48" s="1"/>
  <c r="S26" i="48"/>
  <c r="Y26" i="48" s="1"/>
  <c r="T26" i="48"/>
  <c r="S28" i="48"/>
  <c r="Y28" i="48" s="1"/>
  <c r="T28" i="48"/>
  <c r="Z28" i="48" s="1"/>
  <c r="S30" i="48"/>
  <c r="Y30" i="48" s="1"/>
  <c r="T30" i="48"/>
  <c r="S32" i="48"/>
  <c r="Y32" i="48" s="1"/>
  <c r="T32" i="48"/>
  <c r="Z32" i="48" s="1"/>
  <c r="S34" i="48"/>
  <c r="Y34" i="48" s="1"/>
  <c r="T34" i="48"/>
  <c r="S36" i="48"/>
  <c r="Y36" i="48" s="1"/>
  <c r="T36" i="48"/>
  <c r="Z36" i="48" s="1"/>
  <c r="S38" i="48"/>
  <c r="Y38" i="48" s="1"/>
  <c r="T38" i="48"/>
  <c r="T40" i="48"/>
  <c r="S40" i="48"/>
  <c r="Y40" i="48" s="1"/>
  <c r="S57" i="48"/>
  <c r="Y57" i="48" s="1"/>
  <c r="T57" i="48"/>
  <c r="S59" i="48"/>
  <c r="Y59" i="48" s="1"/>
  <c r="T59" i="48"/>
  <c r="S61" i="48"/>
  <c r="Y61" i="48" s="1"/>
  <c r="T61" i="48"/>
  <c r="S63" i="48"/>
  <c r="Y63" i="48" s="1"/>
  <c r="T63" i="48"/>
  <c r="S65" i="48"/>
  <c r="Y65" i="48" s="1"/>
  <c r="T65" i="48"/>
  <c r="S67" i="48"/>
  <c r="Y67" i="48" s="1"/>
  <c r="T67" i="48"/>
  <c r="S69" i="48"/>
  <c r="Y69" i="48" s="1"/>
  <c r="T69" i="48"/>
  <c r="S71" i="48"/>
  <c r="Y71" i="48" s="1"/>
  <c r="T71" i="48"/>
  <c r="S73" i="48"/>
  <c r="Y73" i="48" s="1"/>
  <c r="T73" i="48"/>
  <c r="S75" i="48"/>
  <c r="Y75" i="48" s="1"/>
  <c r="T75" i="48"/>
  <c r="S77" i="48"/>
  <c r="Y77" i="48" s="1"/>
  <c r="T77" i="48"/>
  <c r="S79" i="48"/>
  <c r="Y79" i="48" s="1"/>
  <c r="T79" i="48"/>
  <c r="S81" i="48"/>
  <c r="Y81" i="48" s="1"/>
  <c r="T81" i="48"/>
  <c r="S83" i="48"/>
  <c r="Y83" i="48" s="1"/>
  <c r="T83" i="48"/>
  <c r="S85" i="48"/>
  <c r="Y85" i="48" s="1"/>
  <c r="T85" i="48"/>
  <c r="S87" i="48"/>
  <c r="Y87" i="48" s="1"/>
  <c r="T87" i="48"/>
  <c r="S89" i="48"/>
  <c r="Y89" i="48" s="1"/>
  <c r="T89" i="48"/>
  <c r="S91" i="48"/>
  <c r="Y91" i="48" s="1"/>
  <c r="T91" i="48"/>
  <c r="S93" i="48"/>
  <c r="Y93" i="48" s="1"/>
  <c r="T93" i="48"/>
  <c r="S95" i="48"/>
  <c r="Y95" i="48" s="1"/>
  <c r="T95" i="48"/>
  <c r="S97" i="48"/>
  <c r="Y97" i="48" s="1"/>
  <c r="T97" i="48"/>
  <c r="S99" i="48"/>
  <c r="Y99" i="48" s="1"/>
  <c r="T99" i="48"/>
  <c r="S101" i="48"/>
  <c r="Y101" i="48" s="1"/>
  <c r="T101" i="48"/>
  <c r="S103" i="48"/>
  <c r="Y103" i="48" s="1"/>
  <c r="T103" i="48"/>
  <c r="S105" i="48"/>
  <c r="Y105" i="48" s="1"/>
  <c r="T105" i="48"/>
  <c r="S107" i="48"/>
  <c r="Y107" i="48" s="1"/>
  <c r="T107" i="48"/>
  <c r="S109" i="48"/>
  <c r="Y109" i="48" s="1"/>
  <c r="T109" i="48"/>
  <c r="S111" i="48"/>
  <c r="Y111" i="48" s="1"/>
  <c r="T111" i="48"/>
  <c r="S113" i="48"/>
  <c r="Y113" i="48" s="1"/>
  <c r="T113" i="48"/>
  <c r="S115" i="48"/>
  <c r="Y115" i="48" s="1"/>
  <c r="T115" i="48"/>
  <c r="S117" i="48"/>
  <c r="Y117" i="48" s="1"/>
  <c r="T117" i="48"/>
  <c r="S119" i="48"/>
  <c r="Y119" i="48" s="1"/>
  <c r="T119" i="48"/>
  <c r="S121" i="48"/>
  <c r="Y121" i="48" s="1"/>
  <c r="T121" i="48"/>
  <c r="S123" i="48"/>
  <c r="Y123" i="48" s="1"/>
  <c r="T123" i="48"/>
  <c r="S125" i="48"/>
  <c r="Y125" i="48" s="1"/>
  <c r="T125" i="48"/>
  <c r="S127" i="48"/>
  <c r="Y127" i="48" s="1"/>
  <c r="T127" i="48"/>
  <c r="S129" i="48"/>
  <c r="Y129" i="48" s="1"/>
  <c r="T129" i="48"/>
  <c r="S131" i="48"/>
  <c r="Y131" i="48" s="1"/>
  <c r="T131" i="48"/>
  <c r="S133" i="48"/>
  <c r="Y133" i="48" s="1"/>
  <c r="T133" i="48"/>
  <c r="S135" i="48"/>
  <c r="Y135" i="48" s="1"/>
  <c r="T135" i="48"/>
  <c r="S137" i="48"/>
  <c r="Y137" i="48" s="1"/>
  <c r="T137" i="48"/>
  <c r="S139" i="48"/>
  <c r="Y139" i="48" s="1"/>
  <c r="T139" i="48"/>
  <c r="S141" i="48"/>
  <c r="Y141" i="48" s="1"/>
  <c r="T141" i="48"/>
  <c r="S143" i="48"/>
  <c r="Y143" i="48" s="1"/>
  <c r="T143" i="48"/>
  <c r="S145" i="48"/>
  <c r="Y145" i="48" s="1"/>
  <c r="T145" i="48"/>
  <c r="S147" i="48"/>
  <c r="Y147" i="48" s="1"/>
  <c r="T147" i="48"/>
  <c r="S149" i="48"/>
  <c r="Y149" i="48" s="1"/>
  <c r="T149" i="48"/>
  <c r="S151" i="48"/>
  <c r="Y151" i="48" s="1"/>
  <c r="T151" i="48"/>
  <c r="S153" i="48"/>
  <c r="Y153" i="48" s="1"/>
  <c r="T153" i="48"/>
  <c r="S155" i="48"/>
  <c r="Y155" i="48" s="1"/>
  <c r="T155" i="48"/>
  <c r="S157" i="48"/>
  <c r="Y157" i="48" s="1"/>
  <c r="T157" i="48"/>
  <c r="S159" i="48"/>
  <c r="Y159" i="48" s="1"/>
  <c r="T159" i="48"/>
  <c r="S3" i="48"/>
  <c r="Y3" i="48" s="1"/>
  <c r="Z3" i="48" s="1"/>
  <c r="S5" i="48"/>
  <c r="Y5" i="48" s="1"/>
  <c r="Z5" i="48" s="1"/>
  <c r="S7" i="48"/>
  <c r="Y7" i="48" s="1"/>
  <c r="Z7" i="48" s="1"/>
  <c r="S9" i="48"/>
  <c r="Y9" i="48" s="1"/>
  <c r="Z9" i="48" s="1"/>
  <c r="S11" i="48"/>
  <c r="Y11" i="48" s="1"/>
  <c r="Z11" i="48" s="1"/>
  <c r="S13" i="48"/>
  <c r="Y13" i="48" s="1"/>
  <c r="Z13" i="48" s="1"/>
  <c r="S15" i="48"/>
  <c r="Y15" i="48" s="1"/>
  <c r="Z15" i="48" s="1"/>
  <c r="S17" i="48"/>
  <c r="Y17" i="48" s="1"/>
  <c r="Z17" i="48" s="1"/>
  <c r="S19" i="48"/>
  <c r="Y19" i="48" s="1"/>
  <c r="Z19" i="48" s="1"/>
  <c r="S21" i="48"/>
  <c r="Y21" i="48" s="1"/>
  <c r="Z21" i="48" s="1"/>
  <c r="S23" i="48"/>
  <c r="Y23" i="48" s="1"/>
  <c r="Z23" i="48" s="1"/>
  <c r="S25" i="48"/>
  <c r="Y25" i="48" s="1"/>
  <c r="Z25" i="48" s="1"/>
  <c r="S27" i="48"/>
  <c r="Y27" i="48" s="1"/>
  <c r="Z27" i="48" s="1"/>
  <c r="S29" i="48"/>
  <c r="Y29" i="48" s="1"/>
  <c r="Z29" i="48" s="1"/>
  <c r="S31" i="48"/>
  <c r="Y31" i="48" s="1"/>
  <c r="Z31" i="48" s="1"/>
  <c r="S33" i="48"/>
  <c r="Y33" i="48" s="1"/>
  <c r="Z33" i="48" s="1"/>
  <c r="S35" i="48"/>
  <c r="Y35" i="48" s="1"/>
  <c r="Z35" i="48" s="1"/>
  <c r="S37" i="48"/>
  <c r="Y37" i="48" s="1"/>
  <c r="Z37" i="48" s="1"/>
  <c r="S39" i="48"/>
  <c r="Y39" i="48" s="1"/>
  <c r="Z39" i="48" s="1"/>
  <c r="S41" i="48"/>
  <c r="Y41" i="48" s="1"/>
  <c r="T41" i="48"/>
  <c r="S42" i="48"/>
  <c r="Y42" i="48" s="1"/>
  <c r="Z42" i="48" s="1"/>
  <c r="S43" i="48"/>
  <c r="Y43" i="48" s="1"/>
  <c r="T43" i="48"/>
  <c r="Z43" i="48" s="1"/>
  <c r="S44" i="48"/>
  <c r="Y44" i="48" s="1"/>
  <c r="Z44" i="48" s="1"/>
  <c r="S45" i="48"/>
  <c r="Y45" i="48" s="1"/>
  <c r="T45" i="48"/>
  <c r="S46" i="48"/>
  <c r="Y46" i="48" s="1"/>
  <c r="Z46" i="48" s="1"/>
  <c r="S47" i="48"/>
  <c r="Y47" i="48" s="1"/>
  <c r="T47" i="48"/>
  <c r="S48" i="48"/>
  <c r="Y48" i="48" s="1"/>
  <c r="Z48" i="48" s="1"/>
  <c r="S49" i="48"/>
  <c r="Y49" i="48" s="1"/>
  <c r="T49" i="48"/>
  <c r="S50" i="48"/>
  <c r="Y50" i="48" s="1"/>
  <c r="Z50" i="48" s="1"/>
  <c r="S51" i="48"/>
  <c r="Y51" i="48" s="1"/>
  <c r="T51" i="48"/>
  <c r="Z51" i="48" s="1"/>
  <c r="S52" i="48"/>
  <c r="Y52" i="48" s="1"/>
  <c r="Z52" i="48" s="1"/>
  <c r="S53" i="48"/>
  <c r="Y53" i="48" s="1"/>
  <c r="T53" i="48"/>
  <c r="S54" i="48"/>
  <c r="Y54" i="48" s="1"/>
  <c r="Z54" i="48" s="1"/>
  <c r="S55" i="48"/>
  <c r="Y55" i="48" s="1"/>
  <c r="T55" i="48"/>
  <c r="S163" i="48"/>
  <c r="Y163" i="48" s="1"/>
  <c r="T163" i="48"/>
  <c r="Z163" i="48" s="1"/>
  <c r="S165" i="48"/>
  <c r="Y165" i="48" s="1"/>
  <c r="T165" i="48"/>
  <c r="S167" i="48"/>
  <c r="Y167" i="48" s="1"/>
  <c r="T167" i="48"/>
  <c r="Z167" i="48" s="1"/>
  <c r="S169" i="48"/>
  <c r="Y169" i="48" s="1"/>
  <c r="T169" i="48"/>
  <c r="S171" i="48"/>
  <c r="Y171" i="48" s="1"/>
  <c r="T171" i="48"/>
  <c r="Z171" i="48" s="1"/>
  <c r="S173" i="48"/>
  <c r="Y173" i="48" s="1"/>
  <c r="T173" i="48"/>
  <c r="S175" i="48"/>
  <c r="Y175" i="48" s="1"/>
  <c r="T175" i="48"/>
  <c r="Z175" i="48" s="1"/>
  <c r="S177" i="48"/>
  <c r="Y177" i="48" s="1"/>
  <c r="T177" i="48"/>
  <c r="S179" i="48"/>
  <c r="Y179" i="48" s="1"/>
  <c r="T179" i="48"/>
  <c r="Z179" i="48" s="1"/>
  <c r="S181" i="48"/>
  <c r="Y181" i="48" s="1"/>
  <c r="T181" i="48"/>
  <c r="S183" i="48"/>
  <c r="Y183" i="48" s="1"/>
  <c r="T183" i="48"/>
  <c r="Z183" i="48" s="1"/>
  <c r="S185" i="48"/>
  <c r="Y185" i="48" s="1"/>
  <c r="T185" i="48"/>
  <c r="S187" i="48"/>
  <c r="Y187" i="48" s="1"/>
  <c r="T187" i="48"/>
  <c r="Z187" i="48" s="1"/>
  <c r="S189" i="48"/>
  <c r="Y189" i="48" s="1"/>
  <c r="T189" i="48"/>
  <c r="S191" i="48"/>
  <c r="Y191" i="48" s="1"/>
  <c r="T191" i="48"/>
  <c r="Z191" i="48" s="1"/>
  <c r="S193" i="48"/>
  <c r="Y193" i="48" s="1"/>
  <c r="T193" i="48"/>
  <c r="S195" i="48"/>
  <c r="Y195" i="48" s="1"/>
  <c r="T195" i="48"/>
  <c r="Z195" i="48" s="1"/>
  <c r="S197" i="48"/>
  <c r="Y197" i="48" s="1"/>
  <c r="T197" i="48"/>
  <c r="S199" i="48"/>
  <c r="Y199" i="48" s="1"/>
  <c r="T199" i="48"/>
  <c r="Z199" i="48" s="1"/>
  <c r="S201" i="48"/>
  <c r="Y201" i="48" s="1"/>
  <c r="T201" i="48"/>
  <c r="S203" i="48"/>
  <c r="Y203" i="48" s="1"/>
  <c r="T203" i="48"/>
  <c r="Z203" i="48" s="1"/>
  <c r="S205" i="48"/>
  <c r="Y205" i="48" s="1"/>
  <c r="T205" i="48"/>
  <c r="S207" i="48"/>
  <c r="Y207" i="48" s="1"/>
  <c r="T207" i="48"/>
  <c r="Z207" i="48" s="1"/>
  <c r="S209" i="48"/>
  <c r="Y209" i="48" s="1"/>
  <c r="T209" i="48"/>
  <c r="S211" i="48"/>
  <c r="Y211" i="48" s="1"/>
  <c r="T211" i="48"/>
  <c r="Z211" i="48" s="1"/>
  <c r="S213" i="48"/>
  <c r="Y213" i="48" s="1"/>
  <c r="T213" i="48"/>
  <c r="S215" i="48"/>
  <c r="Y215" i="48" s="1"/>
  <c r="T215" i="48"/>
  <c r="Z215" i="48" s="1"/>
  <c r="S217" i="48"/>
  <c r="Y217" i="48" s="1"/>
  <c r="T217" i="48"/>
  <c r="S219" i="48"/>
  <c r="Y219" i="48" s="1"/>
  <c r="T219" i="48"/>
  <c r="Z219" i="48" s="1"/>
  <c r="S221" i="48"/>
  <c r="Y221" i="48" s="1"/>
  <c r="T221" i="48"/>
  <c r="S223" i="48"/>
  <c r="Y223" i="48" s="1"/>
  <c r="T223" i="48"/>
  <c r="Z223" i="48" s="1"/>
  <c r="S225" i="48"/>
  <c r="Y225" i="48" s="1"/>
  <c r="T225" i="48"/>
  <c r="S227" i="48"/>
  <c r="Y227" i="48" s="1"/>
  <c r="T227" i="48"/>
  <c r="Z227" i="48" s="1"/>
  <c r="S229" i="48"/>
  <c r="Y229" i="48" s="1"/>
  <c r="T229" i="48"/>
  <c r="S231" i="48"/>
  <c r="Y231" i="48" s="1"/>
  <c r="T231" i="48"/>
  <c r="Z231" i="48" s="1"/>
  <c r="S233" i="48"/>
  <c r="Y233" i="48" s="1"/>
  <c r="T233" i="48"/>
  <c r="S235" i="48"/>
  <c r="Y235" i="48" s="1"/>
  <c r="T235" i="48"/>
  <c r="Z235" i="48" s="1"/>
  <c r="S237" i="48"/>
  <c r="Y237" i="48" s="1"/>
  <c r="T237" i="48"/>
  <c r="S239" i="48"/>
  <c r="Y239" i="48" s="1"/>
  <c r="T239" i="48"/>
  <c r="Z239" i="48" s="1"/>
  <c r="S241" i="48"/>
  <c r="Y241" i="48" s="1"/>
  <c r="T241" i="48"/>
  <c r="S243" i="48"/>
  <c r="Y243" i="48" s="1"/>
  <c r="T243" i="48"/>
  <c r="Z243" i="48" s="1"/>
  <c r="S245" i="48"/>
  <c r="Y245" i="48" s="1"/>
  <c r="T245" i="48"/>
  <c r="S56" i="48"/>
  <c r="Y56" i="48" s="1"/>
  <c r="Z56" i="48" s="1"/>
  <c r="S58" i="48"/>
  <c r="Y58" i="48" s="1"/>
  <c r="Z58" i="48" s="1"/>
  <c r="S60" i="48"/>
  <c r="Y60" i="48" s="1"/>
  <c r="Z60" i="48" s="1"/>
  <c r="S62" i="48"/>
  <c r="Y62" i="48" s="1"/>
  <c r="Z62" i="48" s="1"/>
  <c r="S64" i="48"/>
  <c r="Y64" i="48" s="1"/>
  <c r="Z64" i="48" s="1"/>
  <c r="S66" i="48"/>
  <c r="Y66" i="48" s="1"/>
  <c r="Z66" i="48" s="1"/>
  <c r="S68" i="48"/>
  <c r="Y68" i="48" s="1"/>
  <c r="Z68" i="48" s="1"/>
  <c r="S70" i="48"/>
  <c r="Y70" i="48" s="1"/>
  <c r="Z70" i="48" s="1"/>
  <c r="S72" i="48"/>
  <c r="Y72" i="48" s="1"/>
  <c r="Z72" i="48" s="1"/>
  <c r="S74" i="48"/>
  <c r="Y74" i="48" s="1"/>
  <c r="Z74" i="48" s="1"/>
  <c r="S76" i="48"/>
  <c r="Y76" i="48" s="1"/>
  <c r="Z76" i="48" s="1"/>
  <c r="S78" i="48"/>
  <c r="Y78" i="48" s="1"/>
  <c r="Z78" i="48" s="1"/>
  <c r="S80" i="48"/>
  <c r="Y80" i="48" s="1"/>
  <c r="Z80" i="48" s="1"/>
  <c r="S82" i="48"/>
  <c r="Y82" i="48" s="1"/>
  <c r="Z82" i="48" s="1"/>
  <c r="S84" i="48"/>
  <c r="Y84" i="48" s="1"/>
  <c r="Z84" i="48" s="1"/>
  <c r="S86" i="48"/>
  <c r="Y86" i="48" s="1"/>
  <c r="Z86" i="48" s="1"/>
  <c r="S88" i="48"/>
  <c r="Y88" i="48" s="1"/>
  <c r="Z88" i="48" s="1"/>
  <c r="S90" i="48"/>
  <c r="Y90" i="48" s="1"/>
  <c r="Z90" i="48" s="1"/>
  <c r="S92" i="48"/>
  <c r="Y92" i="48" s="1"/>
  <c r="Z92" i="48" s="1"/>
  <c r="S94" i="48"/>
  <c r="Y94" i="48" s="1"/>
  <c r="Z94" i="48" s="1"/>
  <c r="S96" i="48"/>
  <c r="Y96" i="48" s="1"/>
  <c r="Z96" i="48" s="1"/>
  <c r="S98" i="48"/>
  <c r="Y98" i="48" s="1"/>
  <c r="Z98" i="48" s="1"/>
  <c r="S100" i="48"/>
  <c r="Y100" i="48" s="1"/>
  <c r="Z100" i="48" s="1"/>
  <c r="S102" i="48"/>
  <c r="Y102" i="48" s="1"/>
  <c r="Z102" i="48" s="1"/>
  <c r="S104" i="48"/>
  <c r="Y104" i="48" s="1"/>
  <c r="Z104" i="48" s="1"/>
  <c r="S106" i="48"/>
  <c r="Y106" i="48" s="1"/>
  <c r="Z106" i="48" s="1"/>
  <c r="S108" i="48"/>
  <c r="Y108" i="48" s="1"/>
  <c r="Z108" i="48" s="1"/>
  <c r="S110" i="48"/>
  <c r="Y110" i="48" s="1"/>
  <c r="Z110" i="48" s="1"/>
  <c r="S112" i="48"/>
  <c r="Y112" i="48" s="1"/>
  <c r="Z112" i="48" s="1"/>
  <c r="S114" i="48"/>
  <c r="Y114" i="48" s="1"/>
  <c r="Z114" i="48" s="1"/>
  <c r="S116" i="48"/>
  <c r="Y116" i="48" s="1"/>
  <c r="S118" i="48"/>
  <c r="Y118" i="48" s="1"/>
  <c r="Z118" i="48" s="1"/>
  <c r="S120" i="48"/>
  <c r="Y120" i="48" s="1"/>
  <c r="Z120" i="48" s="1"/>
  <c r="S122" i="48"/>
  <c r="Y122" i="48" s="1"/>
  <c r="Z122" i="48" s="1"/>
  <c r="S124" i="48"/>
  <c r="Y124" i="48" s="1"/>
  <c r="Z124" i="48" s="1"/>
  <c r="S126" i="48"/>
  <c r="Y126" i="48" s="1"/>
  <c r="Z126" i="48" s="1"/>
  <c r="S128" i="48"/>
  <c r="Y128" i="48" s="1"/>
  <c r="Z128" i="48" s="1"/>
  <c r="S130" i="48"/>
  <c r="Y130" i="48" s="1"/>
  <c r="Z130" i="48" s="1"/>
  <c r="S132" i="48"/>
  <c r="Y132" i="48" s="1"/>
  <c r="Z132" i="48" s="1"/>
  <c r="S134" i="48"/>
  <c r="Y134" i="48" s="1"/>
  <c r="Z134" i="48" s="1"/>
  <c r="S136" i="48"/>
  <c r="Y136" i="48" s="1"/>
  <c r="Z136" i="48" s="1"/>
  <c r="S138" i="48"/>
  <c r="Y138" i="48" s="1"/>
  <c r="Z138" i="48" s="1"/>
  <c r="S140" i="48"/>
  <c r="Y140" i="48" s="1"/>
  <c r="Z140" i="48" s="1"/>
  <c r="S142" i="48"/>
  <c r="Y142" i="48" s="1"/>
  <c r="Z142" i="48" s="1"/>
  <c r="S144" i="48"/>
  <c r="Y144" i="48" s="1"/>
  <c r="Z144" i="48" s="1"/>
  <c r="S146" i="48"/>
  <c r="Y146" i="48" s="1"/>
  <c r="Z146" i="48" s="1"/>
  <c r="S148" i="48"/>
  <c r="Y148" i="48" s="1"/>
  <c r="Z148" i="48" s="1"/>
  <c r="S150" i="48"/>
  <c r="Y150" i="48" s="1"/>
  <c r="Z150" i="48" s="1"/>
  <c r="S152" i="48"/>
  <c r="Y152" i="48" s="1"/>
  <c r="Z152" i="48" s="1"/>
  <c r="S154" i="48"/>
  <c r="Y154" i="48" s="1"/>
  <c r="Z154" i="48" s="1"/>
  <c r="S156" i="48"/>
  <c r="Y156" i="48" s="1"/>
  <c r="Z156" i="48" s="1"/>
  <c r="S158" i="48"/>
  <c r="Y158" i="48" s="1"/>
  <c r="Z158" i="48" s="1"/>
  <c r="S160" i="48"/>
  <c r="Y160" i="48" s="1"/>
  <c r="Z160" i="48" s="1"/>
  <c r="T161" i="48"/>
  <c r="Z161" i="48" s="1"/>
  <c r="S162" i="48"/>
  <c r="Y162" i="48" s="1"/>
  <c r="Z162" i="48" s="1"/>
  <c r="S164" i="48"/>
  <c r="Y164" i="48" s="1"/>
  <c r="Z164" i="48" s="1"/>
  <c r="S166" i="48"/>
  <c r="Y166" i="48" s="1"/>
  <c r="Z166" i="48" s="1"/>
  <c r="S168" i="48"/>
  <c r="Y168" i="48" s="1"/>
  <c r="Z168" i="48" s="1"/>
  <c r="S170" i="48"/>
  <c r="Y170" i="48" s="1"/>
  <c r="Z170" i="48" s="1"/>
  <c r="S172" i="48"/>
  <c r="Y172" i="48" s="1"/>
  <c r="Z172" i="48" s="1"/>
  <c r="S174" i="48"/>
  <c r="Y174" i="48" s="1"/>
  <c r="Z174" i="48" s="1"/>
  <c r="S176" i="48"/>
  <c r="Y176" i="48" s="1"/>
  <c r="Z176" i="48" s="1"/>
  <c r="S178" i="48"/>
  <c r="Y178" i="48" s="1"/>
  <c r="Z178" i="48" s="1"/>
  <c r="S180" i="48"/>
  <c r="Y180" i="48" s="1"/>
  <c r="Z180" i="48" s="1"/>
  <c r="S182" i="48"/>
  <c r="Y182" i="48" s="1"/>
  <c r="Z182" i="48" s="1"/>
  <c r="S184" i="48"/>
  <c r="Y184" i="48" s="1"/>
  <c r="Z184" i="48" s="1"/>
  <c r="S186" i="48"/>
  <c r="Y186" i="48" s="1"/>
  <c r="Z186" i="48" s="1"/>
  <c r="S188" i="48"/>
  <c r="Y188" i="48" s="1"/>
  <c r="Z188" i="48" s="1"/>
  <c r="S190" i="48"/>
  <c r="Y190" i="48" s="1"/>
  <c r="Z190" i="48" s="1"/>
  <c r="S192" i="48"/>
  <c r="Y192" i="48" s="1"/>
  <c r="Z192" i="48" s="1"/>
  <c r="S194" i="48"/>
  <c r="Y194" i="48" s="1"/>
  <c r="Z194" i="48" s="1"/>
  <c r="S196" i="48"/>
  <c r="Y196" i="48" s="1"/>
  <c r="Z196" i="48" s="1"/>
  <c r="S198" i="48"/>
  <c r="Y198" i="48" s="1"/>
  <c r="Z198" i="48" s="1"/>
  <c r="S200" i="48"/>
  <c r="Y200" i="48" s="1"/>
  <c r="Z200" i="48" s="1"/>
  <c r="S202" i="48"/>
  <c r="Y202" i="48" s="1"/>
  <c r="Z202" i="48" s="1"/>
  <c r="S204" i="48"/>
  <c r="Y204" i="48" s="1"/>
  <c r="Z204" i="48" s="1"/>
  <c r="S206" i="48"/>
  <c r="Y206" i="48" s="1"/>
  <c r="Z206" i="48" s="1"/>
  <c r="S208" i="48"/>
  <c r="Y208" i="48" s="1"/>
  <c r="Z208" i="48" s="1"/>
  <c r="S210" i="48"/>
  <c r="Y210" i="48" s="1"/>
  <c r="Z210" i="48" s="1"/>
  <c r="S212" i="48"/>
  <c r="Y212" i="48" s="1"/>
  <c r="Z212" i="48" s="1"/>
  <c r="S214" i="48"/>
  <c r="Y214" i="48" s="1"/>
  <c r="Z214" i="48" s="1"/>
  <c r="S216" i="48"/>
  <c r="Y216" i="48" s="1"/>
  <c r="Z216" i="48" s="1"/>
  <c r="S218" i="48"/>
  <c r="Y218" i="48" s="1"/>
  <c r="Z218" i="48" s="1"/>
  <c r="S220" i="48"/>
  <c r="Y220" i="48" s="1"/>
  <c r="Z220" i="48" s="1"/>
  <c r="S222" i="48"/>
  <c r="Y222" i="48" s="1"/>
  <c r="Z222" i="48" s="1"/>
  <c r="S224" i="48"/>
  <c r="Y224" i="48" s="1"/>
  <c r="Z224" i="48" s="1"/>
  <c r="S226" i="48"/>
  <c r="Y226" i="48" s="1"/>
  <c r="Z226" i="48" s="1"/>
  <c r="S228" i="48"/>
  <c r="Y228" i="48" s="1"/>
  <c r="Z228" i="48" s="1"/>
  <c r="S230" i="48"/>
  <c r="Y230" i="48" s="1"/>
  <c r="Z230" i="48" s="1"/>
  <c r="S232" i="48"/>
  <c r="Y232" i="48" s="1"/>
  <c r="Z232" i="48" s="1"/>
  <c r="S234" i="48"/>
  <c r="Y234" i="48" s="1"/>
  <c r="Z234" i="48" s="1"/>
  <c r="S236" i="48"/>
  <c r="Y236" i="48" s="1"/>
  <c r="Z236" i="48" s="1"/>
  <c r="S238" i="48"/>
  <c r="Y238" i="48" s="1"/>
  <c r="Z238" i="48" s="1"/>
  <c r="S240" i="48"/>
  <c r="Y240" i="48" s="1"/>
  <c r="Z240" i="48" s="1"/>
  <c r="S242" i="48"/>
  <c r="Y242" i="48" s="1"/>
  <c r="Z242" i="48" s="1"/>
  <c r="S244" i="48"/>
  <c r="Y244" i="48" s="1"/>
  <c r="Z244" i="48" s="1"/>
  <c r="T45" i="47"/>
  <c r="S45" i="47"/>
  <c r="Y45" i="47" s="1"/>
  <c r="T198" i="47"/>
  <c r="S198" i="47"/>
  <c r="Y198" i="47" s="1"/>
  <c r="T167" i="47"/>
  <c r="S167" i="47"/>
  <c r="Y167" i="47" s="1"/>
  <c r="S87" i="47"/>
  <c r="Y87" i="47" s="1"/>
  <c r="Z87" i="47" s="1"/>
  <c r="S29" i="47"/>
  <c r="Y29" i="47" s="1"/>
  <c r="Z29" i="47" s="1"/>
  <c r="S235" i="47"/>
  <c r="Y235" i="47" s="1"/>
  <c r="Z235" i="47" s="1"/>
  <c r="T145" i="47"/>
  <c r="Z145" i="47" s="1"/>
  <c r="S145" i="47"/>
  <c r="Y145" i="47" s="1"/>
  <c r="T38" i="47"/>
  <c r="S38" i="47"/>
  <c r="Y38" i="47" s="1"/>
  <c r="T232" i="47"/>
  <c r="Z232" i="47" s="1"/>
  <c r="S232" i="47"/>
  <c r="Y232" i="47" s="1"/>
  <c r="T108" i="47"/>
  <c r="S108" i="47"/>
  <c r="Y108" i="47" s="1"/>
  <c r="T36" i="47"/>
  <c r="Z36" i="47" s="1"/>
  <c r="S36" i="47"/>
  <c r="Y36" i="47" s="1"/>
  <c r="T162" i="47"/>
  <c r="S162" i="47"/>
  <c r="Y162" i="47" s="1"/>
  <c r="T96" i="47"/>
  <c r="Z96" i="47" s="1"/>
  <c r="S96" i="47"/>
  <c r="Y96" i="47" s="1"/>
  <c r="T173" i="47"/>
  <c r="S173" i="47"/>
  <c r="Y173" i="47" s="1"/>
  <c r="T50" i="47"/>
  <c r="S50" i="47"/>
  <c r="Y50" i="47" s="1"/>
  <c r="T159" i="47"/>
  <c r="S159" i="47"/>
  <c r="Y159" i="47" s="1"/>
  <c r="T176" i="47"/>
  <c r="S176" i="47"/>
  <c r="Y176" i="47" s="1"/>
  <c r="T57" i="47"/>
  <c r="S57" i="47"/>
  <c r="Y57" i="47" s="1"/>
  <c r="T211" i="47"/>
  <c r="S211" i="47"/>
  <c r="Y211" i="47" s="1"/>
  <c r="T182" i="47"/>
  <c r="S182" i="47"/>
  <c r="Y182" i="47" s="1"/>
  <c r="T137" i="47"/>
  <c r="S137" i="47"/>
  <c r="Y137" i="47" s="1"/>
  <c r="T12" i="47"/>
  <c r="S12" i="47"/>
  <c r="Y12" i="47" s="1"/>
  <c r="T188" i="47"/>
  <c r="S188" i="47"/>
  <c r="Y188" i="47" s="1"/>
  <c r="T122" i="47"/>
  <c r="S122" i="47"/>
  <c r="Y122" i="47" s="1"/>
  <c r="T103" i="47"/>
  <c r="S103" i="47"/>
  <c r="Y103" i="47" s="1"/>
  <c r="T60" i="47"/>
  <c r="S60" i="47"/>
  <c r="Y60" i="47" s="1"/>
  <c r="T79" i="47"/>
  <c r="S79" i="47"/>
  <c r="Y79" i="47" s="1"/>
  <c r="T194" i="47"/>
  <c r="S194" i="47"/>
  <c r="Y194" i="47" s="1"/>
  <c r="T200" i="47"/>
  <c r="S200" i="47"/>
  <c r="Y200" i="47" s="1"/>
  <c r="T230" i="47"/>
  <c r="S230" i="47"/>
  <c r="Y230" i="47" s="1"/>
  <c r="T172" i="47"/>
  <c r="S172" i="47"/>
  <c r="Y172" i="47" s="1"/>
  <c r="T245" i="47"/>
  <c r="S245" i="47"/>
  <c r="Y245" i="47" s="1"/>
  <c r="T161" i="47"/>
  <c r="S161" i="47"/>
  <c r="Y161" i="47" s="1"/>
  <c r="T101" i="47"/>
  <c r="S101" i="47"/>
  <c r="Y101" i="47" s="1"/>
  <c r="T83" i="47"/>
  <c r="S83" i="47"/>
  <c r="Y83" i="47" s="1"/>
  <c r="T186" i="47"/>
  <c r="S186" i="47"/>
  <c r="Y186" i="47" s="1"/>
  <c r="T179" i="47"/>
  <c r="S179" i="47"/>
  <c r="Y179" i="47" s="1"/>
  <c r="T40" i="47"/>
  <c r="S40" i="47"/>
  <c r="Y40" i="47" s="1"/>
  <c r="T136" i="47"/>
  <c r="S136" i="47"/>
  <c r="Y136" i="47" s="1"/>
  <c r="T239" i="47"/>
  <c r="S239" i="47"/>
  <c r="Y239" i="47" s="1"/>
  <c r="T30" i="47"/>
  <c r="S30" i="47"/>
  <c r="Y30" i="47" s="1"/>
  <c r="T115" i="47"/>
  <c r="S115" i="47"/>
  <c r="Y115" i="47" s="1"/>
  <c r="T86" i="47"/>
  <c r="S86" i="47"/>
  <c r="Y86" i="47" s="1"/>
  <c r="T114" i="47"/>
  <c r="S114" i="47"/>
  <c r="Y114" i="47" s="1"/>
  <c r="T32" i="47"/>
  <c r="S32" i="47"/>
  <c r="Y32" i="47" s="1"/>
  <c r="T193" i="47"/>
  <c r="S193" i="47"/>
  <c r="Y193" i="47" s="1"/>
  <c r="T27" i="47"/>
  <c r="S27" i="47"/>
  <c r="Y27" i="47" s="1"/>
  <c r="T185" i="47"/>
  <c r="S185" i="47"/>
  <c r="Y185" i="47" s="1"/>
  <c r="T236" i="47"/>
  <c r="S236" i="47"/>
  <c r="Y236" i="47" s="1"/>
  <c r="T111" i="47"/>
  <c r="S111" i="47"/>
  <c r="Y111" i="47" s="1"/>
  <c r="T208" i="47"/>
  <c r="Z208" i="47" s="1"/>
  <c r="S208" i="47"/>
  <c r="Y208" i="47" s="1"/>
  <c r="T216" i="47"/>
  <c r="S216" i="47"/>
  <c r="Y216" i="47" s="1"/>
  <c r="Z216" i="47" s="1"/>
  <c r="T11" i="47"/>
  <c r="Z11" i="47" s="1"/>
  <c r="S11" i="47"/>
  <c r="Y11" i="47" s="1"/>
  <c r="T119" i="47"/>
  <c r="S119" i="47"/>
  <c r="Y119" i="47" s="1"/>
  <c r="T196" i="47"/>
  <c r="S196" i="47"/>
  <c r="Y196" i="47" s="1"/>
  <c r="T43" i="47"/>
  <c r="S43" i="47"/>
  <c r="Y43" i="47" s="1"/>
  <c r="T54" i="47"/>
  <c r="S54" i="47"/>
  <c r="Y54" i="47" s="1"/>
  <c r="T82" i="47"/>
  <c r="S82" i="47"/>
  <c r="Y82" i="47" s="1"/>
  <c r="T202" i="47"/>
  <c r="S202" i="47"/>
  <c r="Y202" i="47" s="1"/>
  <c r="T234" i="47"/>
  <c r="S234" i="47"/>
  <c r="Y234" i="47" s="1"/>
  <c r="T171" i="47"/>
  <c r="S171" i="47"/>
  <c r="Y171" i="47" s="1"/>
  <c r="T233" i="47"/>
  <c r="S233" i="47"/>
  <c r="Y233" i="47" s="1"/>
  <c r="T19" i="47"/>
  <c r="S19" i="47"/>
  <c r="Y19" i="47" s="1"/>
  <c r="T17" i="47"/>
  <c r="S17" i="47"/>
  <c r="Y17" i="47" s="1"/>
  <c r="T23" i="47"/>
  <c r="S23" i="47"/>
  <c r="Y23" i="47" s="1"/>
  <c r="T26" i="47"/>
  <c r="S26" i="47"/>
  <c r="Y26" i="47" s="1"/>
  <c r="T62" i="47"/>
  <c r="S62" i="47"/>
  <c r="Y62" i="47" s="1"/>
  <c r="T147" i="47"/>
  <c r="S147" i="47"/>
  <c r="Y147" i="47" s="1"/>
  <c r="T78" i="47"/>
  <c r="S78" i="47"/>
  <c r="Y78" i="47" s="1"/>
  <c r="T241" i="47"/>
  <c r="S241" i="47"/>
  <c r="Y241" i="47" s="1"/>
  <c r="T222" i="47"/>
  <c r="S222" i="47"/>
  <c r="Y222" i="47" s="1"/>
  <c r="T75" i="47"/>
  <c r="S75" i="47"/>
  <c r="Y75" i="47" s="1"/>
  <c r="T15" i="47"/>
  <c r="S15" i="47"/>
  <c r="Y15" i="47" s="1"/>
  <c r="T14" i="47"/>
  <c r="S14" i="47"/>
  <c r="Y14" i="47" s="1"/>
  <c r="T123" i="47"/>
  <c r="S123" i="47"/>
  <c r="Y123" i="47" s="1"/>
  <c r="T189" i="47"/>
  <c r="S189" i="47"/>
  <c r="Y189" i="47" s="1"/>
  <c r="T163" i="47"/>
  <c r="S163" i="47"/>
  <c r="Y163" i="47" s="1"/>
  <c r="T129" i="47"/>
  <c r="S129" i="47"/>
  <c r="Y129" i="47" s="1"/>
  <c r="T74" i="47"/>
  <c r="S74" i="47"/>
  <c r="Y74" i="47" s="1"/>
  <c r="T81" i="47"/>
  <c r="S81" i="47"/>
  <c r="Y81" i="47" s="1"/>
  <c r="T18" i="47"/>
  <c r="S18" i="47"/>
  <c r="Y18" i="47" s="1"/>
  <c r="T35" i="47"/>
  <c r="S35" i="47"/>
  <c r="Y35" i="47" s="1"/>
  <c r="T5" i="47"/>
  <c r="S5" i="47"/>
  <c r="Y5" i="47" s="1"/>
  <c r="T229" i="47"/>
  <c r="S229" i="47"/>
  <c r="Y229" i="47" s="1"/>
  <c r="T84" i="47"/>
  <c r="S84" i="47"/>
  <c r="Y84" i="47" s="1"/>
  <c r="T117" i="47"/>
  <c r="S117" i="47"/>
  <c r="Y117" i="47" s="1"/>
  <c r="T187" i="47"/>
  <c r="S187" i="47"/>
  <c r="Y187" i="47" s="1"/>
  <c r="T190" i="47"/>
  <c r="S190" i="47"/>
  <c r="Y190" i="47" s="1"/>
  <c r="T110" i="47"/>
  <c r="S110" i="47"/>
  <c r="Y110" i="47" s="1"/>
  <c r="T89" i="47"/>
  <c r="S89" i="47"/>
  <c r="Y89" i="47" s="1"/>
  <c r="T157" i="47"/>
  <c r="S157" i="47"/>
  <c r="Y157" i="47" s="1"/>
  <c r="T207" i="47"/>
  <c r="S207" i="47"/>
  <c r="Y207" i="47" s="1"/>
  <c r="T203" i="47"/>
  <c r="S203" i="47"/>
  <c r="Y203" i="47" s="1"/>
  <c r="T223" i="47"/>
  <c r="S223" i="47"/>
  <c r="Y223" i="47" s="1"/>
  <c r="T244" i="47"/>
  <c r="S244" i="47"/>
  <c r="Y244" i="47" s="1"/>
  <c r="T131" i="47"/>
  <c r="S131" i="47"/>
  <c r="Y131" i="47" s="1"/>
  <c r="T65" i="47"/>
  <c r="S65" i="47"/>
  <c r="Y65" i="47" s="1"/>
  <c r="T170" i="47"/>
  <c r="S170" i="47"/>
  <c r="Y170" i="47" s="1"/>
  <c r="T95" i="47"/>
  <c r="S95" i="47"/>
  <c r="Y95" i="47" s="1"/>
  <c r="T71" i="47"/>
  <c r="S71" i="47"/>
  <c r="Y71" i="47" s="1"/>
  <c r="T4" i="47"/>
  <c r="S4" i="47"/>
  <c r="Y4" i="47" s="1"/>
  <c r="T46" i="47"/>
  <c r="S46" i="47"/>
  <c r="Y46" i="47" s="1"/>
  <c r="T55" i="47"/>
  <c r="S55" i="47"/>
  <c r="Y55" i="47" s="1"/>
  <c r="T153" i="47"/>
  <c r="S153" i="47"/>
  <c r="Y153" i="47" s="1"/>
  <c r="T9" i="47"/>
  <c r="S9" i="47"/>
  <c r="Y9" i="47" s="1"/>
  <c r="T73" i="47"/>
  <c r="S73" i="47"/>
  <c r="Y73" i="47" s="1"/>
  <c r="T238" i="47"/>
  <c r="Z238" i="47" s="1"/>
  <c r="S238" i="47"/>
  <c r="Y238" i="47" s="1"/>
  <c r="T59" i="47"/>
  <c r="S59" i="47"/>
  <c r="Y59" i="47" s="1"/>
  <c r="T100" i="47"/>
  <c r="S100" i="47"/>
  <c r="Y100" i="47" s="1"/>
  <c r="T97" i="47"/>
  <c r="S97" i="47"/>
  <c r="Y97" i="47" s="1"/>
  <c r="T178" i="47"/>
  <c r="S178" i="47"/>
  <c r="Y178" i="47" s="1"/>
  <c r="T109" i="47"/>
  <c r="S109" i="47"/>
  <c r="Y109" i="47" s="1"/>
  <c r="T124" i="47"/>
  <c r="S124" i="47"/>
  <c r="Y124" i="47" s="1"/>
  <c r="T141" i="47"/>
  <c r="S141" i="47"/>
  <c r="Y141" i="47" s="1"/>
  <c r="T98" i="47"/>
  <c r="S98" i="47"/>
  <c r="Y98" i="47" s="1"/>
  <c r="T76" i="47"/>
  <c r="S76" i="47"/>
  <c r="Y76" i="47" s="1"/>
  <c r="T164" i="47"/>
  <c r="S164" i="47"/>
  <c r="Y164" i="47" s="1"/>
  <c r="T67" i="47"/>
  <c r="S67" i="47"/>
  <c r="Y67" i="47" s="1"/>
  <c r="T227" i="47"/>
  <c r="S227" i="47"/>
  <c r="Y227" i="47" s="1"/>
  <c r="T47" i="47"/>
  <c r="S47" i="47"/>
  <c r="Y47" i="47" s="1"/>
  <c r="T220" i="47"/>
  <c r="S220" i="47"/>
  <c r="Y220" i="47" s="1"/>
  <c r="T42" i="47"/>
  <c r="S42" i="47"/>
  <c r="Y42" i="47" s="1"/>
  <c r="T120" i="47"/>
  <c r="S120" i="47"/>
  <c r="Y120" i="47" s="1"/>
  <c r="S24" i="47"/>
  <c r="Y24" i="47" s="1"/>
  <c r="Z24" i="47" s="1"/>
  <c r="S166" i="47"/>
  <c r="Y166" i="47" s="1"/>
  <c r="Z166" i="47" s="1"/>
  <c r="S177" i="47"/>
  <c r="Y177" i="47" s="1"/>
  <c r="Z177" i="47" s="1"/>
  <c r="S85" i="47"/>
  <c r="Y85" i="47" s="1"/>
  <c r="Z85" i="47" s="1"/>
  <c r="S152" i="47"/>
  <c r="Y152" i="47" s="1"/>
  <c r="Z152" i="47" s="1"/>
  <c r="S16" i="47"/>
  <c r="Y16" i="47" s="1"/>
  <c r="Z16" i="47" s="1"/>
  <c r="S190" i="40"/>
  <c r="S32" i="40"/>
  <c r="S17" i="40"/>
  <c r="S25" i="40"/>
  <c r="S34" i="40"/>
  <c r="S45" i="40"/>
  <c r="S55" i="40"/>
  <c r="S70" i="40"/>
  <c r="S53" i="40"/>
  <c r="S160" i="40"/>
  <c r="S164" i="40"/>
  <c r="S158" i="40"/>
  <c r="S192" i="40"/>
  <c r="S213" i="40"/>
  <c r="S218" i="40"/>
  <c r="S19" i="40"/>
  <c r="S15" i="40"/>
  <c r="S18" i="40"/>
  <c r="S21" i="40"/>
  <c r="S47" i="40"/>
  <c r="S39" i="40"/>
  <c r="S59" i="40"/>
  <c r="S54" i="40"/>
  <c r="S73" i="40"/>
  <c r="S163" i="40"/>
  <c r="S154" i="40"/>
  <c r="S182" i="40"/>
  <c r="S177" i="40"/>
  <c r="S214" i="40"/>
  <c r="S211" i="40"/>
  <c r="S12" i="40"/>
  <c r="S2" i="40"/>
  <c r="S6" i="40"/>
  <c r="S30" i="40"/>
  <c r="S44" i="40"/>
  <c r="S26" i="40"/>
  <c r="S67" i="40"/>
  <c r="S51" i="40"/>
  <c r="S174" i="40"/>
  <c r="S170" i="40"/>
  <c r="S194" i="40"/>
  <c r="S180" i="40"/>
  <c r="S200" i="40"/>
  <c r="S217" i="40"/>
  <c r="S113" i="47"/>
  <c r="Y113" i="47" s="1"/>
  <c r="T113" i="47"/>
  <c r="S93" i="47"/>
  <c r="Y93" i="47" s="1"/>
  <c r="T93" i="47"/>
  <c r="S204" i="47"/>
  <c r="Y204" i="47" s="1"/>
  <c r="T204" i="47"/>
  <c r="S13" i="47"/>
  <c r="Y13" i="47" s="1"/>
  <c r="T13" i="47"/>
  <c r="S44" i="47"/>
  <c r="Y44" i="47" s="1"/>
  <c r="T44" i="47"/>
  <c r="S116" i="47"/>
  <c r="Y116" i="47" s="1"/>
  <c r="T116" i="47"/>
  <c r="S175" i="47"/>
  <c r="Y175" i="47" s="1"/>
  <c r="T175" i="47"/>
  <c r="S218" i="47"/>
  <c r="Y218" i="47" s="1"/>
  <c r="T218" i="47"/>
  <c r="S174" i="47"/>
  <c r="Y174" i="47" s="1"/>
  <c r="T174" i="47"/>
  <c r="S214" i="47"/>
  <c r="Y214" i="47" s="1"/>
  <c r="T214" i="47"/>
  <c r="S168" i="47"/>
  <c r="Y168" i="47" s="1"/>
  <c r="T168" i="47"/>
  <c r="S206" i="47"/>
  <c r="Y206" i="47" s="1"/>
  <c r="T206" i="47"/>
  <c r="S118" i="47"/>
  <c r="Y118" i="47" s="1"/>
  <c r="T118" i="47"/>
  <c r="S138" i="47"/>
  <c r="Y138" i="47" s="1"/>
  <c r="T138" i="47"/>
  <c r="S53" i="47"/>
  <c r="Y53" i="47" s="1"/>
  <c r="T53" i="47"/>
  <c r="S8" i="47"/>
  <c r="Y8" i="47" s="1"/>
  <c r="T8" i="47"/>
  <c r="S66" i="47"/>
  <c r="Y66" i="47" s="1"/>
  <c r="T66" i="47"/>
  <c r="S213" i="47"/>
  <c r="Y213" i="47" s="1"/>
  <c r="T213" i="47"/>
  <c r="S56" i="47"/>
  <c r="Y56" i="47" s="1"/>
  <c r="T56" i="47"/>
  <c r="S112" i="47"/>
  <c r="Y112" i="47" s="1"/>
  <c r="T112" i="47"/>
  <c r="S205" i="47"/>
  <c r="Y205" i="47" s="1"/>
  <c r="T205" i="47"/>
  <c r="S125" i="47"/>
  <c r="Y125" i="47" s="1"/>
  <c r="T125" i="47"/>
  <c r="S51" i="47"/>
  <c r="Y51" i="47" s="1"/>
  <c r="T51" i="47"/>
  <c r="S126" i="47"/>
  <c r="Y126" i="47" s="1"/>
  <c r="T126" i="47"/>
  <c r="S155" i="47"/>
  <c r="Y155" i="47" s="1"/>
  <c r="T155" i="47"/>
  <c r="S39" i="47"/>
  <c r="Y39" i="47" s="1"/>
  <c r="T39" i="47"/>
  <c r="S134" i="47"/>
  <c r="Y134" i="47" s="1"/>
  <c r="T134" i="47"/>
  <c r="S212" i="47"/>
  <c r="Y212" i="47" s="1"/>
  <c r="T212" i="47"/>
  <c r="S224" i="47"/>
  <c r="Y224" i="47" s="1"/>
  <c r="T224" i="47"/>
  <c r="S221" i="47"/>
  <c r="Y221" i="47" s="1"/>
  <c r="T221" i="47"/>
  <c r="S102" i="47"/>
  <c r="Y102" i="47" s="1"/>
  <c r="T102" i="47"/>
  <c r="S3" i="47"/>
  <c r="Y3" i="47" s="1"/>
  <c r="T3" i="47"/>
  <c r="S237" i="47"/>
  <c r="Y237" i="47" s="1"/>
  <c r="T237" i="47"/>
  <c r="S192" i="47"/>
  <c r="Y192" i="47" s="1"/>
  <c r="T192" i="47"/>
  <c r="S90" i="47"/>
  <c r="Y90" i="47" s="1"/>
  <c r="T90" i="47"/>
  <c r="S219" i="47"/>
  <c r="Y219" i="47" s="1"/>
  <c r="T219" i="47"/>
  <c r="S231" i="47"/>
  <c r="Y231" i="47" s="1"/>
  <c r="T231" i="47"/>
  <c r="S69" i="47"/>
  <c r="Y69" i="47" s="1"/>
  <c r="T69" i="47"/>
  <c r="S58" i="47"/>
  <c r="Y58" i="47" s="1"/>
  <c r="T58" i="47"/>
  <c r="S61" i="47"/>
  <c r="Y61" i="47" s="1"/>
  <c r="T61" i="47"/>
  <c r="S28" i="47"/>
  <c r="Y28" i="47" s="1"/>
  <c r="T28" i="47"/>
  <c r="S242" i="47"/>
  <c r="Y242" i="47" s="1"/>
  <c r="T242" i="47"/>
  <c r="S243" i="47"/>
  <c r="Y243" i="47" s="1"/>
  <c r="T243" i="47"/>
  <c r="S133" i="47"/>
  <c r="Y133" i="47" s="1"/>
  <c r="T133" i="47"/>
  <c r="S160" i="47"/>
  <c r="Y160" i="47" s="1"/>
  <c r="T160" i="47"/>
  <c r="S88" i="47"/>
  <c r="Y88" i="47" s="1"/>
  <c r="T88" i="47"/>
  <c r="S169" i="47"/>
  <c r="Y169" i="47" s="1"/>
  <c r="T169" i="47"/>
  <c r="S228" i="47"/>
  <c r="Y228" i="47" s="1"/>
  <c r="T228" i="47"/>
  <c r="S25" i="47"/>
  <c r="Y25" i="47" s="1"/>
  <c r="T25" i="47"/>
  <c r="S225" i="47"/>
  <c r="Y225" i="47" s="1"/>
  <c r="T225" i="47"/>
  <c r="S132" i="47"/>
  <c r="Y132" i="47" s="1"/>
  <c r="T132" i="47"/>
  <c r="S52" i="47"/>
  <c r="Y52" i="47" s="1"/>
  <c r="T52" i="47"/>
  <c r="S154" i="47"/>
  <c r="Y154" i="47" s="1"/>
  <c r="T154" i="47"/>
  <c r="S149" i="47"/>
  <c r="Y149" i="47" s="1"/>
  <c r="T149" i="47"/>
  <c r="S143" i="47"/>
  <c r="Y143" i="47" s="1"/>
  <c r="T143" i="47"/>
  <c r="S191" i="47"/>
  <c r="Y191" i="47" s="1"/>
  <c r="T191" i="47"/>
  <c r="S144" i="47"/>
  <c r="Y144" i="47" s="1"/>
  <c r="T144" i="47"/>
  <c r="S105" i="47"/>
  <c r="Y105" i="47" s="1"/>
  <c r="T105" i="47"/>
  <c r="S240" i="47"/>
  <c r="Y240" i="47" s="1"/>
  <c r="T240" i="47"/>
  <c r="S48" i="47"/>
  <c r="Y48" i="47" s="1"/>
  <c r="T48" i="47"/>
  <c r="S94" i="47"/>
  <c r="Y94" i="47" s="1"/>
  <c r="T94" i="47"/>
  <c r="S148" i="47"/>
  <c r="Y148" i="47" s="1"/>
  <c r="T148" i="47"/>
  <c r="S99" i="47"/>
  <c r="Y99" i="47" s="1"/>
  <c r="T99" i="47"/>
  <c r="S121" i="47"/>
  <c r="Y121" i="47" s="1"/>
  <c r="T121" i="47"/>
  <c r="S226" i="47"/>
  <c r="Y226" i="47" s="1"/>
  <c r="T226" i="47"/>
  <c r="S31" i="47"/>
  <c r="Y31" i="47" s="1"/>
  <c r="T31" i="47"/>
  <c r="S77" i="47"/>
  <c r="Y77" i="47" s="1"/>
  <c r="T77" i="47"/>
  <c r="S180" i="47"/>
  <c r="Y180" i="47" s="1"/>
  <c r="T180" i="47"/>
  <c r="S91" i="47"/>
  <c r="Y91" i="47" s="1"/>
  <c r="T91" i="47"/>
  <c r="S142" i="47"/>
  <c r="Y142" i="47" s="1"/>
  <c r="T142" i="47"/>
  <c r="S151" i="47"/>
  <c r="Y151" i="47" s="1"/>
  <c r="T151" i="47"/>
  <c r="S197" i="47"/>
  <c r="Y197" i="47" s="1"/>
  <c r="T197" i="47"/>
  <c r="S22" i="47"/>
  <c r="Y22" i="47" s="1"/>
  <c r="T22" i="47"/>
  <c r="S106" i="47"/>
  <c r="Y106" i="47" s="1"/>
  <c r="T106" i="47"/>
  <c r="S183" i="47"/>
  <c r="Y183" i="47" s="1"/>
  <c r="T183" i="47"/>
  <c r="S135" i="47"/>
  <c r="Y135" i="47" s="1"/>
  <c r="T135" i="47"/>
  <c r="S92" i="47"/>
  <c r="Y92" i="47" s="1"/>
  <c r="T92" i="47"/>
  <c r="S130" i="47"/>
  <c r="Y130" i="47" s="1"/>
  <c r="T130" i="47"/>
  <c r="S70" i="47"/>
  <c r="Y70" i="47" s="1"/>
  <c r="T70" i="47"/>
  <c r="S10" i="47"/>
  <c r="Y10" i="47" s="1"/>
  <c r="T10" i="47"/>
  <c r="S139" i="47"/>
  <c r="Y139" i="47" s="1"/>
  <c r="T139" i="47"/>
  <c r="S37" i="47"/>
  <c r="Y37" i="47" s="1"/>
  <c r="T37" i="47"/>
  <c r="S104" i="47"/>
  <c r="Y104" i="47" s="1"/>
  <c r="T104" i="47"/>
  <c r="S158" i="47"/>
  <c r="Y158" i="47" s="1"/>
  <c r="T158" i="47"/>
  <c r="S146" i="47"/>
  <c r="Y146" i="47" s="1"/>
  <c r="T146" i="47"/>
  <c r="S68" i="47"/>
  <c r="Y68" i="47" s="1"/>
  <c r="T68" i="47"/>
  <c r="S64" i="47"/>
  <c r="Y64" i="47" s="1"/>
  <c r="T64" i="47"/>
  <c r="S7" i="47"/>
  <c r="Y7" i="47" s="1"/>
  <c r="T7" i="47"/>
  <c r="S21" i="47"/>
  <c r="Y21" i="47" s="1"/>
  <c r="T21" i="47"/>
  <c r="S210" i="47"/>
  <c r="Y210" i="47" s="1"/>
  <c r="T210" i="47"/>
  <c r="S140" i="47"/>
  <c r="Y140" i="47" s="1"/>
  <c r="T140" i="47"/>
  <c r="S181" i="47"/>
  <c r="Y181" i="47" s="1"/>
  <c r="T181" i="47"/>
  <c r="S127" i="47"/>
  <c r="Y127" i="47" s="1"/>
  <c r="T127" i="47"/>
  <c r="S209" i="47"/>
  <c r="Y209" i="47" s="1"/>
  <c r="T209" i="47"/>
  <c r="S201" i="47"/>
  <c r="Y201" i="47" s="1"/>
  <c r="T201" i="47"/>
  <c r="S33" i="47"/>
  <c r="Y33" i="47" s="1"/>
  <c r="T33" i="47"/>
  <c r="S80" i="47"/>
  <c r="Y80" i="47" s="1"/>
  <c r="T80" i="47"/>
  <c r="S6" i="47"/>
  <c r="Y6" i="47" s="1"/>
  <c r="T6" i="47"/>
  <c r="S72" i="47"/>
  <c r="Y72" i="47" s="1"/>
  <c r="T72" i="47"/>
  <c r="S41" i="47"/>
  <c r="Y41" i="47" s="1"/>
  <c r="T41" i="47"/>
  <c r="S215" i="47"/>
  <c r="Y215" i="47" s="1"/>
  <c r="T215" i="47"/>
  <c r="S184" i="47"/>
  <c r="Y184" i="47" s="1"/>
  <c r="T184" i="47"/>
  <c r="S199" i="47"/>
  <c r="Y199" i="47" s="1"/>
  <c r="T199" i="47"/>
  <c r="S2" i="47"/>
  <c r="Y2" i="47" s="1"/>
  <c r="T2" i="47"/>
  <c r="S49" i="47"/>
  <c r="Y49" i="47" s="1"/>
  <c r="T49" i="47"/>
  <c r="S217" i="47"/>
  <c r="Y217" i="47" s="1"/>
  <c r="T217" i="47"/>
  <c r="S20" i="47"/>
  <c r="Y20" i="47" s="1"/>
  <c r="T20" i="47"/>
  <c r="S63" i="47"/>
  <c r="Y63" i="47" s="1"/>
  <c r="T63" i="47"/>
  <c r="S107" i="47"/>
  <c r="Y107" i="47" s="1"/>
  <c r="T107" i="47"/>
  <c r="S195" i="47"/>
  <c r="Y195" i="47" s="1"/>
  <c r="T195" i="47"/>
  <c r="S165" i="47"/>
  <c r="Y165" i="47" s="1"/>
  <c r="T165" i="47"/>
  <c r="Z73" i="47"/>
  <c r="Z198" i="47"/>
  <c r="Z128" i="47"/>
  <c r="S16" i="40"/>
  <c r="S14" i="40"/>
  <c r="S7" i="40"/>
  <c r="S10" i="40"/>
  <c r="S23" i="40"/>
  <c r="S11" i="40"/>
  <c r="S8" i="40"/>
  <c r="S5" i="40"/>
  <c r="S24" i="40"/>
  <c r="S4" i="40"/>
  <c r="S13" i="40"/>
  <c r="S27" i="40"/>
  <c r="S40" i="40"/>
  <c r="S28" i="40"/>
  <c r="S33" i="40"/>
  <c r="S49" i="40"/>
  <c r="S36" i="40"/>
  <c r="S42" i="40"/>
  <c r="S43" i="40"/>
  <c r="S50" i="40"/>
  <c r="S38" i="40"/>
  <c r="S46" i="40"/>
  <c r="S37" i="40"/>
  <c r="S35" i="40"/>
  <c r="S71" i="40"/>
  <c r="S57" i="40"/>
  <c r="S62" i="40"/>
  <c r="S56" i="40"/>
  <c r="S63" i="40"/>
  <c r="S72" i="40"/>
  <c r="S58" i="40"/>
  <c r="S66" i="40"/>
  <c r="S52" i="40"/>
  <c r="S69" i="40"/>
  <c r="S64" i="40"/>
  <c r="S74" i="40"/>
  <c r="S61" i="40"/>
  <c r="S68" i="40"/>
  <c r="S98" i="40"/>
  <c r="S96" i="40"/>
  <c r="S83" i="40"/>
  <c r="S78" i="40"/>
  <c r="S97" i="40"/>
  <c r="S79" i="40"/>
  <c r="S75" i="40"/>
  <c r="S88" i="40"/>
  <c r="S86" i="40"/>
  <c r="S99" i="40"/>
  <c r="S81" i="40"/>
  <c r="S95" i="40"/>
  <c r="S80" i="40"/>
  <c r="S103" i="40"/>
  <c r="S101" i="40"/>
  <c r="S123" i="40"/>
  <c r="S107" i="40"/>
  <c r="S105" i="40"/>
  <c r="S113" i="40"/>
  <c r="S116" i="40"/>
  <c r="S120" i="40"/>
  <c r="S110" i="40"/>
  <c r="S106" i="40"/>
  <c r="S117" i="40"/>
  <c r="S119" i="40"/>
  <c r="S126" i="40"/>
  <c r="S148" i="40"/>
  <c r="S146" i="40"/>
  <c r="S144" i="40"/>
  <c r="S136" i="40"/>
  <c r="S142" i="40"/>
  <c r="S127" i="40"/>
  <c r="S143" i="40"/>
  <c r="S137" i="40"/>
  <c r="S134" i="40"/>
  <c r="S139" i="40"/>
  <c r="S131" i="40"/>
  <c r="S153" i="40"/>
  <c r="S157" i="40"/>
  <c r="S156" i="40"/>
  <c r="S159" i="40"/>
  <c r="S161" i="40"/>
  <c r="S173" i="40"/>
  <c r="S172" i="40"/>
  <c r="S149" i="40"/>
  <c r="S151" i="40"/>
  <c r="S150" i="40"/>
  <c r="S152" i="40"/>
  <c r="S171" i="40"/>
  <c r="S167" i="40"/>
  <c r="S184" i="40"/>
  <c r="S193" i="40"/>
  <c r="S198" i="40"/>
  <c r="S175" i="40"/>
  <c r="S185" i="40"/>
  <c r="S196" i="40"/>
  <c r="S197" i="40"/>
  <c r="S195" i="40"/>
  <c r="S191" i="40"/>
  <c r="S221" i="40"/>
  <c r="S202" i="40"/>
  <c r="S206" i="40"/>
  <c r="S208" i="40"/>
  <c r="S216" i="40"/>
  <c r="S242" i="40"/>
  <c r="S233" i="40"/>
  <c r="S245" i="40"/>
  <c r="S227" i="40"/>
  <c r="S236" i="40"/>
  <c r="S229" i="40"/>
  <c r="S234" i="40"/>
  <c r="S224" i="40"/>
  <c r="S230" i="40"/>
  <c r="S244" i="40"/>
  <c r="S225" i="40"/>
  <c r="S243" i="40"/>
  <c r="S60" i="40"/>
  <c r="S77" i="40"/>
  <c r="S93" i="40"/>
  <c r="S89" i="40"/>
  <c r="S92" i="40"/>
  <c r="S84" i="40"/>
  <c r="S76" i="40"/>
  <c r="S82" i="40"/>
  <c r="S90" i="40"/>
  <c r="S85" i="40"/>
  <c r="S91" i="40"/>
  <c r="S94" i="40"/>
  <c r="S87" i="40"/>
  <c r="S102" i="40"/>
  <c r="S124" i="40"/>
  <c r="S115" i="40"/>
  <c r="S121" i="40"/>
  <c r="S111" i="40"/>
  <c r="S122" i="40"/>
  <c r="S109" i="40"/>
  <c r="S104" i="40"/>
  <c r="S100" i="40"/>
  <c r="S118" i="40"/>
  <c r="S114" i="40"/>
  <c r="S108" i="40"/>
  <c r="S112" i="40"/>
  <c r="S128" i="40"/>
  <c r="S147" i="40"/>
  <c r="S132" i="40"/>
  <c r="S141" i="40"/>
  <c r="S140" i="40"/>
  <c r="S138" i="40"/>
  <c r="S130" i="40"/>
  <c r="S133" i="40"/>
  <c r="S129" i="40"/>
  <c r="S135" i="40"/>
  <c r="S145" i="40"/>
  <c r="S125" i="40"/>
  <c r="S168" i="40"/>
  <c r="S162" i="40"/>
  <c r="S183" i="40"/>
  <c r="S186" i="40"/>
  <c r="S181" i="40"/>
  <c r="S188" i="40"/>
  <c r="S179" i="40"/>
  <c r="S187" i="40"/>
  <c r="S189" i="40"/>
  <c r="S203" i="40"/>
  <c r="S212" i="40"/>
  <c r="S219" i="40"/>
  <c r="S209" i="40"/>
  <c r="S205" i="40"/>
  <c r="S222" i="40"/>
  <c r="S207" i="40"/>
  <c r="S199" i="40"/>
  <c r="S204" i="40"/>
  <c r="S215" i="40"/>
  <c r="S210" i="40"/>
  <c r="S220" i="40"/>
  <c r="S155" i="40"/>
  <c r="S165" i="40"/>
  <c r="S235" i="40"/>
  <c r="S240" i="40"/>
  <c r="S237" i="40"/>
  <c r="S241" i="40"/>
  <c r="S238" i="40"/>
  <c r="S232" i="40"/>
  <c r="S226" i="40"/>
  <c r="S223" i="40"/>
  <c r="S239" i="40"/>
  <c r="S228" i="40"/>
  <c r="S231" i="40"/>
  <c r="S217" i="20"/>
  <c r="Y217" i="20" s="1"/>
  <c r="S200" i="20"/>
  <c r="Y200" i="20" s="1"/>
  <c r="S110" i="20"/>
  <c r="Y110" i="20" s="1"/>
  <c r="S179" i="20"/>
  <c r="Y179" i="20" s="1"/>
  <c r="S20" i="20"/>
  <c r="Y20" i="20" s="1"/>
  <c r="S143" i="20"/>
  <c r="Y143" i="20" s="1"/>
  <c r="S42" i="20"/>
  <c r="Y42" i="20" s="1"/>
  <c r="S72" i="20"/>
  <c r="Y72" i="20" s="1"/>
  <c r="S97" i="20"/>
  <c r="Y97" i="20" s="1"/>
  <c r="S222" i="20"/>
  <c r="Y222" i="20" s="1"/>
  <c r="S202" i="20"/>
  <c r="Y202" i="20" s="1"/>
  <c r="S61" i="20"/>
  <c r="Y61" i="20" s="1"/>
  <c r="S169" i="20"/>
  <c r="Y169" i="20" s="1"/>
  <c r="S114" i="20"/>
  <c r="Y114" i="20" s="1"/>
  <c r="S116" i="20"/>
  <c r="Y116" i="20" s="1"/>
  <c r="Z130" i="20"/>
  <c r="S159" i="20"/>
  <c r="Y159" i="20" s="1"/>
  <c r="S32" i="20"/>
  <c r="Y32" i="20" s="1"/>
  <c r="S16" i="20"/>
  <c r="Y16" i="20" s="1"/>
  <c r="T16" i="20"/>
  <c r="S102" i="20"/>
  <c r="Y102" i="20" s="1"/>
  <c r="T102" i="20"/>
  <c r="S210" i="20"/>
  <c r="Y210" i="20" s="1"/>
  <c r="T210" i="20"/>
  <c r="S136" i="20"/>
  <c r="Y136" i="20" s="1"/>
  <c r="T136" i="20"/>
  <c r="S188" i="20"/>
  <c r="Y188" i="20" s="1"/>
  <c r="T188" i="20"/>
  <c r="S2" i="20"/>
  <c r="Y2" i="20" s="1"/>
  <c r="T2" i="20"/>
  <c r="S68" i="20"/>
  <c r="Y68" i="20" s="1"/>
  <c r="T68" i="20"/>
  <c r="S126" i="20"/>
  <c r="Y126" i="20" s="1"/>
  <c r="T126" i="20"/>
  <c r="S162" i="20"/>
  <c r="Y162" i="20" s="1"/>
  <c r="T162" i="20"/>
  <c r="S236" i="20"/>
  <c r="Y236" i="20" s="1"/>
  <c r="T236" i="20"/>
  <c r="S46" i="20"/>
  <c r="Y46" i="20" s="1"/>
  <c r="T46" i="20"/>
  <c r="S157" i="20"/>
  <c r="Y157" i="20" s="1"/>
  <c r="T157" i="20"/>
  <c r="S112" i="20"/>
  <c r="Y112" i="20" s="1"/>
  <c r="T112" i="20"/>
  <c r="S33" i="20"/>
  <c r="Y33" i="20" s="1"/>
  <c r="T33" i="20"/>
  <c r="S138" i="20"/>
  <c r="Y138" i="20" s="1"/>
  <c r="T138" i="20"/>
  <c r="S105" i="20"/>
  <c r="Y105" i="20" s="1"/>
  <c r="T105" i="20"/>
  <c r="S38" i="20"/>
  <c r="Y38" i="20" s="1"/>
  <c r="T38" i="20"/>
  <c r="S6" i="20"/>
  <c r="Y6" i="20" s="1"/>
  <c r="T6" i="20"/>
  <c r="S219" i="20"/>
  <c r="Y219" i="20" s="1"/>
  <c r="T219" i="20"/>
  <c r="S237" i="20"/>
  <c r="Y237" i="20" s="1"/>
  <c r="T237" i="20"/>
  <c r="S145" i="20"/>
  <c r="Y145" i="20" s="1"/>
  <c r="T145" i="20"/>
  <c r="S60" i="20"/>
  <c r="Y60" i="20" s="1"/>
  <c r="T60" i="20"/>
  <c r="S206" i="20"/>
  <c r="Y206" i="20" s="1"/>
  <c r="T206" i="20"/>
  <c r="S94" i="20"/>
  <c r="Y94" i="20" s="1"/>
  <c r="T94" i="20"/>
  <c r="S214" i="20"/>
  <c r="Y214" i="20" s="1"/>
  <c r="T214" i="20"/>
  <c r="S125" i="20"/>
  <c r="Y125" i="20" s="1"/>
  <c r="T125" i="20"/>
  <c r="S69" i="20"/>
  <c r="Y69" i="20" s="1"/>
  <c r="T69" i="20"/>
  <c r="S55" i="20"/>
  <c r="Y55" i="20" s="1"/>
  <c r="T55" i="20"/>
  <c r="S161" i="20"/>
  <c r="Y161" i="20" s="1"/>
  <c r="T161" i="20"/>
  <c r="S218" i="20"/>
  <c r="Y218" i="20" s="1"/>
  <c r="T218" i="20"/>
  <c r="S44" i="20"/>
  <c r="Y44" i="20" s="1"/>
  <c r="T44" i="20"/>
  <c r="S201" i="20"/>
  <c r="Y201" i="20" s="1"/>
  <c r="T201" i="20"/>
  <c r="S111" i="20"/>
  <c r="Y111" i="20" s="1"/>
  <c r="T111" i="20"/>
  <c r="S79" i="20"/>
  <c r="Y79" i="20" s="1"/>
  <c r="T79" i="20"/>
  <c r="S171" i="20"/>
  <c r="Y171" i="20" s="1"/>
  <c r="T171" i="20"/>
  <c r="S204" i="20"/>
  <c r="Y204" i="20" s="1"/>
  <c r="T204" i="20"/>
  <c r="S106" i="20"/>
  <c r="Y106" i="20" s="1"/>
  <c r="T106" i="20"/>
  <c r="S228" i="20"/>
  <c r="Y228" i="20" s="1"/>
  <c r="T228" i="20"/>
  <c r="S156" i="20"/>
  <c r="Y156" i="20" s="1"/>
  <c r="T156" i="20"/>
  <c r="S164" i="20"/>
  <c r="Y164" i="20" s="1"/>
  <c r="T164" i="20"/>
  <c r="S239" i="20"/>
  <c r="Y239" i="20" s="1"/>
  <c r="T239" i="20"/>
  <c r="S146" i="20"/>
  <c r="Y146" i="20" s="1"/>
  <c r="T146" i="20"/>
  <c r="S31" i="20"/>
  <c r="Y31" i="20" s="1"/>
  <c r="T31" i="20"/>
  <c r="S64" i="20"/>
  <c r="Y64" i="20" s="1"/>
  <c r="T64" i="20"/>
  <c r="S23" i="20"/>
  <c r="Y23" i="20" s="1"/>
  <c r="T23" i="20"/>
  <c r="S212" i="20"/>
  <c r="Y212" i="20" s="1"/>
  <c r="T212" i="20"/>
  <c r="S39" i="20"/>
  <c r="Y39" i="20" s="1"/>
  <c r="T39" i="20"/>
  <c r="S232" i="20"/>
  <c r="Y232" i="20" s="1"/>
  <c r="T232" i="20"/>
  <c r="S27" i="20"/>
  <c r="Y27" i="20" s="1"/>
  <c r="T27" i="20"/>
  <c r="S74" i="20"/>
  <c r="Y74" i="20" s="1"/>
  <c r="T74" i="20"/>
  <c r="S184" i="20"/>
  <c r="Y184" i="20" s="1"/>
  <c r="T184" i="20"/>
  <c r="S9" i="20"/>
  <c r="Y9" i="20" s="1"/>
  <c r="T9" i="20"/>
  <c r="S147" i="20"/>
  <c r="Y147" i="20" s="1"/>
  <c r="T147" i="20"/>
  <c r="S193" i="20"/>
  <c r="Y193" i="20" s="1"/>
  <c r="T193" i="20"/>
  <c r="S84" i="20"/>
  <c r="Y84" i="20" s="1"/>
  <c r="T84" i="20"/>
  <c r="S28" i="20"/>
  <c r="Y28" i="20" s="1"/>
  <c r="T28" i="20"/>
  <c r="S86" i="20"/>
  <c r="Y86" i="20" s="1"/>
  <c r="T86" i="20"/>
  <c r="S144" i="20"/>
  <c r="Y144" i="20" s="1"/>
  <c r="T144" i="20"/>
  <c r="S238" i="20"/>
  <c r="Y238" i="20" s="1"/>
  <c r="T238" i="20"/>
  <c r="S109" i="20"/>
  <c r="Y109" i="20" s="1"/>
  <c r="T109" i="20"/>
  <c r="S223" i="20"/>
  <c r="Y223" i="20" s="1"/>
  <c r="T223" i="20"/>
  <c r="S13" i="20"/>
  <c r="Y13" i="20" s="1"/>
  <c r="T13" i="20"/>
  <c r="S14" i="20"/>
  <c r="Y14" i="20" s="1"/>
  <c r="T14" i="20"/>
  <c r="S244" i="20"/>
  <c r="Y244" i="20" s="1"/>
  <c r="T244" i="20"/>
  <c r="S194" i="20"/>
  <c r="Y194" i="20" s="1"/>
  <c r="T194" i="20"/>
  <c r="S172" i="20"/>
  <c r="Y172" i="20" s="1"/>
  <c r="T172" i="20"/>
  <c r="S66" i="20"/>
  <c r="Y66" i="20" s="1"/>
  <c r="T66" i="20"/>
  <c r="S104" i="20"/>
  <c r="Y104" i="20" s="1"/>
  <c r="T104" i="20"/>
  <c r="S189" i="20"/>
  <c r="Y189" i="20" s="1"/>
  <c r="T189" i="20"/>
  <c r="S4" i="20"/>
  <c r="Y4" i="20" s="1"/>
  <c r="T4" i="20"/>
  <c r="S43" i="20"/>
  <c r="Y43" i="20" s="1"/>
  <c r="T43" i="20"/>
  <c r="S241" i="20"/>
  <c r="Y241" i="20" s="1"/>
  <c r="T241" i="20"/>
  <c r="S29" i="20"/>
  <c r="Y29" i="20" s="1"/>
  <c r="T29" i="20"/>
  <c r="S76" i="20"/>
  <c r="Y76" i="20" s="1"/>
  <c r="T76" i="20"/>
  <c r="S12" i="20"/>
  <c r="Y12" i="20" s="1"/>
  <c r="T12" i="20"/>
  <c r="S49" i="20"/>
  <c r="Y49" i="20" s="1"/>
  <c r="T49" i="20"/>
  <c r="S123" i="20"/>
  <c r="Y123" i="20" s="1"/>
  <c r="T123" i="20"/>
  <c r="S151" i="20"/>
  <c r="Y151" i="20" s="1"/>
  <c r="T151" i="20"/>
  <c r="S230" i="20"/>
  <c r="Y230" i="20" s="1"/>
  <c r="T230" i="20"/>
  <c r="S231" i="20"/>
  <c r="Y231" i="20" s="1"/>
  <c r="T231" i="20"/>
  <c r="S5" i="20"/>
  <c r="Y5" i="20" s="1"/>
  <c r="T5" i="20"/>
  <c r="S216" i="20"/>
  <c r="Y216" i="20" s="1"/>
  <c r="T216" i="20"/>
  <c r="S175" i="20"/>
  <c r="Y175" i="20" s="1"/>
  <c r="T175" i="20"/>
  <c r="S58" i="20"/>
  <c r="Y58" i="20" s="1"/>
  <c r="T58" i="20"/>
  <c r="S47" i="20"/>
  <c r="Y47" i="20" s="1"/>
  <c r="T47" i="20"/>
  <c r="S167" i="20"/>
  <c r="Y167" i="20" s="1"/>
  <c r="T167" i="20"/>
  <c r="S243" i="20"/>
  <c r="Y243" i="20" s="1"/>
  <c r="T243" i="20"/>
  <c r="S135" i="20"/>
  <c r="Y135" i="20" s="1"/>
  <c r="T135" i="20"/>
  <c r="S67" i="20"/>
  <c r="Y67" i="20" s="1"/>
  <c r="Z67" i="20" s="1"/>
  <c r="S36" i="20"/>
  <c r="Y36" i="20" s="1"/>
  <c r="Z36" i="20" s="1"/>
  <c r="S174" i="20"/>
  <c r="Y174" i="20" s="1"/>
  <c r="Z174" i="20" s="1"/>
  <c r="S155" i="20"/>
  <c r="Y155" i="20" s="1"/>
  <c r="Z155" i="20" s="1"/>
  <c r="S190" i="20"/>
  <c r="Y190" i="20" s="1"/>
  <c r="Z190" i="20" s="1"/>
  <c r="S235" i="20"/>
  <c r="Y235" i="20" s="1"/>
  <c r="Z235" i="20" s="1"/>
  <c r="S8" i="20"/>
  <c r="Y8" i="20" s="1"/>
  <c r="Z8" i="20" s="1"/>
  <c r="S178" i="20"/>
  <c r="Y178" i="20" s="1"/>
  <c r="Z178" i="20" s="1"/>
  <c r="S224" i="20"/>
  <c r="Y224" i="20" s="1"/>
  <c r="Z224" i="20" s="1"/>
  <c r="S63" i="20"/>
  <c r="Y63" i="20" s="1"/>
  <c r="Z63" i="20" s="1"/>
  <c r="S203" i="20"/>
  <c r="Y203" i="20" s="1"/>
  <c r="Z203" i="20" s="1"/>
  <c r="S22" i="20"/>
  <c r="Y22" i="20" s="1"/>
  <c r="Z22" i="20" s="1"/>
  <c r="S25" i="20"/>
  <c r="Y25" i="20" s="1"/>
  <c r="Z25" i="20" s="1"/>
  <c r="S197" i="20"/>
  <c r="Y197" i="20" s="1"/>
  <c r="Z197" i="20" s="1"/>
  <c r="S181" i="20"/>
  <c r="Y181" i="20" s="1"/>
  <c r="Z181" i="20" s="1"/>
  <c r="S95" i="20"/>
  <c r="Y95" i="20" s="1"/>
  <c r="Z95" i="20" s="1"/>
  <c r="S142" i="20"/>
  <c r="Y142" i="20" s="1"/>
  <c r="Z142" i="20" s="1"/>
  <c r="S87" i="20"/>
  <c r="Y87" i="20" s="1"/>
  <c r="Z87" i="20" s="1"/>
  <c r="S220" i="20"/>
  <c r="Y220" i="20" s="1"/>
  <c r="Z220" i="20" s="1"/>
  <c r="S45" i="20"/>
  <c r="Y45" i="20" s="1"/>
  <c r="Z45" i="20" s="1"/>
  <c r="S59" i="20"/>
  <c r="Y59" i="20" s="1"/>
  <c r="Z59" i="20" s="1"/>
  <c r="S11" i="20"/>
  <c r="Y11" i="20" s="1"/>
  <c r="Z11" i="20" s="1"/>
  <c r="S21" i="20"/>
  <c r="Y21" i="20" s="1"/>
  <c r="Z21" i="20" s="1"/>
  <c r="S103" i="20"/>
  <c r="Y103" i="20" s="1"/>
  <c r="Z103" i="20" s="1"/>
  <c r="S226" i="20"/>
  <c r="Y226" i="20" s="1"/>
  <c r="Z226" i="20" s="1"/>
  <c r="S183" i="20"/>
  <c r="Y183" i="20" s="1"/>
  <c r="Z183" i="20" s="1"/>
  <c r="S70" i="20"/>
  <c r="Y70" i="20" s="1"/>
  <c r="Z70" i="20" s="1"/>
  <c r="S163" i="20"/>
  <c r="Y163" i="20" s="1"/>
  <c r="Z163" i="20" s="1"/>
  <c r="S128" i="20"/>
  <c r="Y128" i="20" s="1"/>
  <c r="Z128" i="20" s="1"/>
  <c r="S176" i="20"/>
  <c r="Y176" i="20" s="1"/>
  <c r="Z176" i="20" s="1"/>
  <c r="S89" i="20"/>
  <c r="Y89" i="20" s="1"/>
  <c r="Z89" i="20" s="1"/>
  <c r="S30" i="20"/>
  <c r="Y30" i="20" s="1"/>
  <c r="Z30" i="20" s="1"/>
  <c r="S113" i="20"/>
  <c r="Y113" i="20" s="1"/>
  <c r="Z113" i="20" s="1"/>
  <c r="S209" i="20"/>
  <c r="Y209" i="20" s="1"/>
  <c r="Z209" i="20" s="1"/>
  <c r="S34" i="20"/>
  <c r="Y34" i="20" s="1"/>
  <c r="Z34" i="20" s="1"/>
  <c r="S182" i="20"/>
  <c r="Y182" i="20" s="1"/>
  <c r="Z182" i="20" s="1"/>
  <c r="S140" i="20"/>
  <c r="Y140" i="20" s="1"/>
  <c r="Z140" i="20" s="1"/>
  <c r="S101" i="20"/>
  <c r="Y101" i="20" s="1"/>
  <c r="T101" i="20"/>
  <c r="S65" i="20"/>
  <c r="Y65" i="20" s="1"/>
  <c r="T65" i="20"/>
  <c r="S150" i="20"/>
  <c r="Y150" i="20" s="1"/>
  <c r="T150" i="20"/>
  <c r="S153" i="20"/>
  <c r="Y153" i="20" s="1"/>
  <c r="T153" i="20"/>
  <c r="S141" i="20"/>
  <c r="Y141" i="20" s="1"/>
  <c r="Z141" i="20" s="1"/>
  <c r="S133" i="20"/>
  <c r="Y133" i="20" s="1"/>
  <c r="Z133" i="20" s="1"/>
  <c r="S80" i="20"/>
  <c r="Y80" i="20" s="1"/>
  <c r="T80" i="20"/>
  <c r="S158" i="20"/>
  <c r="Y158" i="20" s="1"/>
  <c r="T158" i="20"/>
  <c r="S225" i="20"/>
  <c r="Y225" i="20" s="1"/>
  <c r="Z225" i="20" s="1"/>
  <c r="S100" i="20"/>
  <c r="Y100" i="20" s="1"/>
  <c r="T100" i="20"/>
  <c r="S117" i="20"/>
  <c r="Y117" i="20" s="1"/>
  <c r="T117" i="20"/>
  <c r="S26" i="20"/>
  <c r="Y26" i="20" s="1"/>
  <c r="T26" i="20"/>
  <c r="S205" i="20"/>
  <c r="Y205" i="20" s="1"/>
  <c r="T205" i="20"/>
  <c r="S3" i="20"/>
  <c r="Y3" i="20" s="1"/>
  <c r="T3" i="20"/>
  <c r="T152" i="20"/>
  <c r="S152" i="20"/>
  <c r="Y152" i="20" s="1"/>
  <c r="T233" i="20"/>
  <c r="S233" i="20"/>
  <c r="Y233" i="20" s="1"/>
  <c r="T127" i="20"/>
  <c r="S127" i="20"/>
  <c r="Y127" i="20" s="1"/>
  <c r="T191" i="20"/>
  <c r="S191" i="20"/>
  <c r="Y191" i="20" s="1"/>
  <c r="T177" i="20"/>
  <c r="S177" i="20"/>
  <c r="Y177" i="20" s="1"/>
  <c r="T19" i="20"/>
  <c r="S19" i="20"/>
  <c r="Y19" i="20" s="1"/>
  <c r="T77" i="20"/>
  <c r="S77" i="20"/>
  <c r="Y77" i="20" s="1"/>
  <c r="T180" i="20"/>
  <c r="S180" i="20"/>
  <c r="Y180" i="20" s="1"/>
  <c r="T245" i="20"/>
  <c r="S245" i="20"/>
  <c r="Y245" i="20" s="1"/>
  <c r="T99" i="20"/>
  <c r="S99" i="20"/>
  <c r="Y99" i="20" s="1"/>
  <c r="T93" i="20"/>
  <c r="S93" i="20"/>
  <c r="Y93" i="20" s="1"/>
  <c r="T173" i="20"/>
  <c r="S173" i="20"/>
  <c r="Y173" i="20" s="1"/>
  <c r="T124" i="20"/>
  <c r="S124" i="20"/>
  <c r="Y124" i="20" s="1"/>
  <c r="T139" i="20"/>
  <c r="S139" i="20"/>
  <c r="Y139" i="20" s="1"/>
  <c r="T53" i="20"/>
  <c r="S53" i="20"/>
  <c r="Y53" i="20" s="1"/>
  <c r="T234" i="20"/>
  <c r="S234" i="20"/>
  <c r="Y234" i="20" s="1"/>
  <c r="T221" i="20"/>
  <c r="S221" i="20"/>
  <c r="Y221" i="20" s="1"/>
  <c r="T192" i="20"/>
  <c r="S192" i="20"/>
  <c r="Y192" i="20" s="1"/>
  <c r="T81" i="20"/>
  <c r="S81" i="20"/>
  <c r="Y81" i="20" s="1"/>
  <c r="T82" i="20"/>
  <c r="S82" i="20"/>
  <c r="Y82" i="20" s="1"/>
  <c r="S40" i="20"/>
  <c r="Y40" i="20" s="1"/>
  <c r="Z40" i="20" s="1"/>
  <c r="S7" i="20"/>
  <c r="Y7" i="20" s="1"/>
  <c r="Z7" i="20" s="1"/>
  <c r="S73" i="20"/>
  <c r="Y73" i="20" s="1"/>
  <c r="Z73" i="20" s="1"/>
  <c r="S129" i="20"/>
  <c r="Y129" i="20" s="1"/>
  <c r="Z129" i="20" s="1"/>
  <c r="S88" i="20"/>
  <c r="Y88" i="20" s="1"/>
  <c r="Z88" i="20" s="1"/>
  <c r="S185" i="20"/>
  <c r="Y185" i="20" s="1"/>
  <c r="Z185" i="20" s="1"/>
  <c r="S91" i="20"/>
  <c r="Y91" i="20" s="1"/>
  <c r="Z91" i="20" s="1"/>
  <c r="S62" i="20"/>
  <c r="Y62" i="20" s="1"/>
  <c r="Z62" i="20" s="1"/>
  <c r="S207" i="20"/>
  <c r="Y207" i="20" s="1"/>
  <c r="Z207" i="20" s="1"/>
  <c r="S187" i="20"/>
  <c r="Y187" i="20" s="1"/>
  <c r="Z187" i="20" s="1"/>
  <c r="S83" i="20"/>
  <c r="Y83" i="20" s="1"/>
  <c r="Z83" i="20" s="1"/>
  <c r="S160" i="20"/>
  <c r="Y160" i="20" s="1"/>
  <c r="Z160" i="20" s="1"/>
  <c r="S118" i="20"/>
  <c r="Y118" i="20" s="1"/>
  <c r="Z118" i="20" s="1"/>
  <c r="S227" i="20"/>
  <c r="Y227" i="20" s="1"/>
  <c r="Z227" i="20" s="1"/>
  <c r="S56" i="20"/>
  <c r="Y56" i="20" s="1"/>
  <c r="Z56" i="20" s="1"/>
  <c r="S107" i="20"/>
  <c r="Y107" i="20" s="1"/>
  <c r="Z107" i="20" s="1"/>
  <c r="S130" i="20"/>
  <c r="Y130" i="20" s="1"/>
  <c r="S240" i="20"/>
  <c r="Y240" i="20" s="1"/>
  <c r="Z240" i="20" s="1"/>
  <c r="S168" i="20"/>
  <c r="Y168" i="20" s="1"/>
  <c r="Z168" i="20" s="1"/>
  <c r="S10" i="20"/>
  <c r="Y10" i="20" s="1"/>
  <c r="Z10" i="20" s="1"/>
  <c r="S148" i="20"/>
  <c r="Y148" i="20" s="1"/>
  <c r="Z148" i="20" s="1"/>
  <c r="S149" i="20"/>
  <c r="Y149" i="20" s="1"/>
  <c r="Z149" i="20" s="1"/>
  <c r="S213" i="20"/>
  <c r="Y213" i="20" s="1"/>
  <c r="Z213" i="20" s="1"/>
  <c r="S41" i="20"/>
  <c r="Y41" i="20" s="1"/>
  <c r="Z41" i="20" s="1"/>
  <c r="S57" i="20"/>
  <c r="Y57" i="20" s="1"/>
  <c r="Z57" i="20" s="1"/>
  <c r="S120" i="20"/>
  <c r="Y120" i="20" s="1"/>
  <c r="Z120" i="20" s="1"/>
  <c r="S108" i="20"/>
  <c r="Y108" i="20" s="1"/>
  <c r="Z108" i="20" s="1"/>
  <c r="S75" i="20"/>
  <c r="Y75" i="20" s="1"/>
  <c r="Z75" i="20" s="1"/>
  <c r="S165" i="20"/>
  <c r="Y165" i="20" s="1"/>
  <c r="Z165" i="20" s="1"/>
  <c r="S186" i="20"/>
  <c r="Y186" i="20" s="1"/>
  <c r="Z186" i="20" s="1"/>
  <c r="S48" i="20"/>
  <c r="Y48" i="20" s="1"/>
  <c r="Z48" i="20" s="1"/>
  <c r="S131" i="20"/>
  <c r="Y131" i="20" s="1"/>
  <c r="Z131" i="20" s="1"/>
  <c r="S170" i="20"/>
  <c r="Y170" i="20" s="1"/>
  <c r="Z170" i="20" s="1"/>
  <c r="S208" i="20"/>
  <c r="Y208" i="20" s="1"/>
  <c r="Z208" i="20" s="1"/>
  <c r="S24" i="20"/>
  <c r="Y24" i="20" s="1"/>
  <c r="Z24" i="20" s="1"/>
  <c r="S52" i="20"/>
  <c r="Y52" i="20" s="1"/>
  <c r="Z52" i="20" s="1"/>
  <c r="S137" i="20"/>
  <c r="Y137" i="20" s="1"/>
  <c r="Z137" i="20" s="1"/>
  <c r="S229" i="20"/>
  <c r="Y229" i="20" s="1"/>
  <c r="Z229" i="20" s="1"/>
  <c r="S215" i="20"/>
  <c r="Y215" i="20" s="1"/>
  <c r="Z215" i="20" s="1"/>
  <c r="S85" i="20"/>
  <c r="Y85" i="20" s="1"/>
  <c r="Z85" i="20" s="1"/>
  <c r="S166" i="20"/>
  <c r="Y166" i="20" s="1"/>
  <c r="Z166" i="20" s="1"/>
  <c r="S242" i="20"/>
  <c r="Y242" i="20" s="1"/>
  <c r="Z242" i="20" s="1"/>
  <c r="S122" i="20"/>
  <c r="Y122" i="20" s="1"/>
  <c r="Z122" i="20" s="1"/>
  <c r="S90" i="20"/>
  <c r="Y90" i="20" s="1"/>
  <c r="Z90" i="20" s="1"/>
  <c r="S134" i="20"/>
  <c r="Y134" i="20" s="1"/>
  <c r="Z134" i="20" s="1"/>
  <c r="S115" i="20"/>
  <c r="Y115" i="20" s="1"/>
  <c r="Z115" i="20" s="1"/>
  <c r="S211" i="20"/>
  <c r="Y211" i="20" s="1"/>
  <c r="Z211" i="20" s="1"/>
  <c r="S198" i="20"/>
  <c r="Y198" i="20" s="1"/>
  <c r="Z198" i="20" s="1"/>
  <c r="S37" i="20"/>
  <c r="Y37" i="20" s="1"/>
  <c r="Z37" i="20" s="1"/>
  <c r="S199" i="20"/>
  <c r="Y199" i="20" s="1"/>
  <c r="Z199" i="20" s="1"/>
  <c r="S71" i="20"/>
  <c r="Y71" i="20" s="1"/>
  <c r="Z71" i="20" s="1"/>
  <c r="S119" i="20"/>
  <c r="Y119" i="20" s="1"/>
  <c r="Z119" i="20" s="1"/>
  <c r="S96" i="20"/>
  <c r="Y96" i="20" s="1"/>
  <c r="Z96" i="20" s="1"/>
  <c r="S121" i="20"/>
  <c r="Y121" i="20" s="1"/>
  <c r="Z121" i="20" s="1"/>
  <c r="S18" i="20"/>
  <c r="Y18" i="20" s="1"/>
  <c r="Z18" i="20" s="1"/>
  <c r="S98" i="20"/>
  <c r="Y98" i="20" s="1"/>
  <c r="Z98" i="20" s="1"/>
  <c r="S78" i="20"/>
  <c r="Y78" i="20" s="1"/>
  <c r="Z78" i="20" s="1"/>
  <c r="S50" i="20"/>
  <c r="Y50" i="20" s="1"/>
  <c r="Z50" i="20" s="1"/>
  <c r="T32" i="20"/>
  <c r="S51" i="20"/>
  <c r="Y51" i="20" s="1"/>
  <c r="Z51" i="20" s="1"/>
  <c r="S17" i="20"/>
  <c r="Y17" i="20" s="1"/>
  <c r="Z17" i="20" s="1"/>
  <c r="T15" i="20"/>
  <c r="S15" i="20"/>
  <c r="Y15" i="20" s="1"/>
  <c r="S195" i="20"/>
  <c r="Y195" i="20" s="1"/>
  <c r="T195" i="20"/>
  <c r="T143" i="20"/>
  <c r="T42" i="20"/>
  <c r="T72" i="20"/>
  <c r="T97" i="20"/>
  <c r="T222" i="20"/>
  <c r="T202" i="20"/>
  <c r="T61" i="20"/>
  <c r="T169" i="20"/>
  <c r="T114" i="20"/>
  <c r="T116" i="20"/>
  <c r="T159" i="20"/>
  <c r="Z159" i="20" s="1"/>
  <c r="T92" i="20"/>
  <c r="T132" i="20"/>
  <c r="Z132" i="20" s="1"/>
  <c r="T196" i="20"/>
  <c r="T154" i="20"/>
  <c r="T35" i="20"/>
  <c r="Z35" i="20" s="1"/>
  <c r="T54" i="20"/>
  <c r="T217" i="20"/>
  <c r="Z217" i="20" s="1"/>
  <c r="T200" i="20"/>
  <c r="T110" i="20"/>
  <c r="T179" i="20"/>
  <c r="T20" i="20"/>
  <c r="Z20" i="20" s="1"/>
  <c r="F402" i="1"/>
  <c r="G402" i="1"/>
  <c r="H402" i="1"/>
  <c r="I402" i="1"/>
  <c r="J402" i="1"/>
  <c r="K402" i="1"/>
  <c r="L402" i="1"/>
  <c r="M402" i="1"/>
  <c r="N402" i="1"/>
  <c r="E402" i="1"/>
  <c r="Z61" i="20" l="1"/>
  <c r="Z72" i="20"/>
  <c r="Z196" i="20"/>
  <c r="Z179" i="20"/>
  <c r="Z54" i="20"/>
  <c r="Z114" i="20"/>
  <c r="Z222" i="20"/>
  <c r="Z143" i="20"/>
  <c r="Z205" i="20"/>
  <c r="Z117" i="20"/>
  <c r="Z92" i="20"/>
  <c r="Z200" i="20"/>
  <c r="Z32" i="20"/>
  <c r="Z167" i="47"/>
  <c r="Z45" i="47"/>
  <c r="Z162" i="47"/>
  <c r="Z108" i="47"/>
  <c r="Z38" i="47"/>
  <c r="Z154" i="20"/>
  <c r="Z3" i="20"/>
  <c r="Z26" i="20"/>
  <c r="Z100" i="20"/>
  <c r="Z245" i="48"/>
  <c r="Z241" i="48"/>
  <c r="Z237" i="48"/>
  <c r="Z233" i="48"/>
  <c r="Z229" i="48"/>
  <c r="Z225" i="48"/>
  <c r="Z221" i="48"/>
  <c r="Z217" i="48"/>
  <c r="Z213" i="48"/>
  <c r="Z209" i="48"/>
  <c r="Z205" i="48"/>
  <c r="Z201" i="48"/>
  <c r="Z197" i="48"/>
  <c r="Z193" i="48"/>
  <c r="Z189" i="48"/>
  <c r="Z185" i="48"/>
  <c r="Z181" i="48"/>
  <c r="Z177" i="48"/>
  <c r="Z173" i="48"/>
  <c r="Z169" i="48"/>
  <c r="Z165" i="48"/>
  <c r="Z55" i="48"/>
  <c r="Z47" i="48"/>
  <c r="Z110" i="20"/>
  <c r="Z53" i="48"/>
  <c r="Z45" i="48"/>
  <c r="Z38" i="48"/>
  <c r="Z34" i="48"/>
  <c r="Z30" i="48"/>
  <c r="Z26" i="48"/>
  <c r="Z22" i="48"/>
  <c r="Z18" i="48"/>
  <c r="Z14" i="48"/>
  <c r="Z10" i="48"/>
  <c r="Z6" i="48"/>
  <c r="Z2" i="48"/>
  <c r="Z49" i="48"/>
  <c r="Z41" i="48"/>
  <c r="Z159" i="48"/>
  <c r="Z157" i="48"/>
  <c r="Z155" i="48"/>
  <c r="Z153" i="48"/>
  <c r="Z151" i="48"/>
  <c r="Z149" i="48"/>
  <c r="Z147" i="48"/>
  <c r="Z145" i="48"/>
  <c r="Z143" i="48"/>
  <c r="Z141" i="48"/>
  <c r="Z139" i="48"/>
  <c r="Z137" i="48"/>
  <c r="Z135" i="48"/>
  <c r="Z133" i="48"/>
  <c r="Z131" i="48"/>
  <c r="Z129" i="48"/>
  <c r="Z127" i="48"/>
  <c r="Z125" i="48"/>
  <c r="Z123" i="48"/>
  <c r="Z121" i="48"/>
  <c r="Z119" i="48"/>
  <c r="Z117" i="48"/>
  <c r="Z115" i="48"/>
  <c r="Z113" i="48"/>
  <c r="Z111" i="48"/>
  <c r="Z109" i="48"/>
  <c r="Z107" i="48"/>
  <c r="Z105" i="48"/>
  <c r="Z103" i="48"/>
  <c r="Z101" i="48"/>
  <c r="Z99" i="48"/>
  <c r="Z97" i="48"/>
  <c r="Z95" i="48"/>
  <c r="Z93" i="48"/>
  <c r="Z91" i="48"/>
  <c r="Z89" i="48"/>
  <c r="Z87" i="48"/>
  <c r="Z85" i="48"/>
  <c r="Z83" i="48"/>
  <c r="Z81" i="48"/>
  <c r="Z79" i="48"/>
  <c r="Z77" i="48"/>
  <c r="Z75" i="48"/>
  <c r="Z73" i="48"/>
  <c r="Z71" i="48"/>
  <c r="Z69" i="48"/>
  <c r="Z67" i="48"/>
  <c r="Z65" i="48"/>
  <c r="Z63" i="48"/>
  <c r="Z61" i="48"/>
  <c r="Z59" i="48"/>
  <c r="Z57" i="48"/>
  <c r="Z40" i="48"/>
  <c r="Z131" i="47"/>
  <c r="Z244" i="47"/>
  <c r="Z223" i="47"/>
  <c r="Z203" i="47"/>
  <c r="Z207" i="47"/>
  <c r="Z157" i="47"/>
  <c r="Z89" i="47"/>
  <c r="Z110" i="47"/>
  <c r="Z190" i="47"/>
  <c r="Z187" i="47"/>
  <c r="Z117" i="47"/>
  <c r="Z84" i="47"/>
  <c r="Z229" i="47"/>
  <c r="Z5" i="47"/>
  <c r="Z35" i="47"/>
  <c r="Z18" i="47"/>
  <c r="Z81" i="47"/>
  <c r="Z74" i="47"/>
  <c r="Z129" i="47"/>
  <c r="Z163" i="47"/>
  <c r="Z189" i="47"/>
  <c r="Z123" i="47"/>
  <c r="Z14" i="47"/>
  <c r="Z15" i="47"/>
  <c r="Z75" i="47"/>
  <c r="Z222" i="47"/>
  <c r="Z241" i="47"/>
  <c r="Z176" i="47"/>
  <c r="Z159" i="47"/>
  <c r="Z50" i="47"/>
  <c r="Z173" i="47"/>
  <c r="Z226" i="47"/>
  <c r="Z78" i="47"/>
  <c r="Z147" i="47"/>
  <c r="Z62" i="47"/>
  <c r="Z26" i="47"/>
  <c r="Z23" i="47"/>
  <c r="Z17" i="47"/>
  <c r="Z19" i="47"/>
  <c r="Z233" i="47"/>
  <c r="Z171" i="47"/>
  <c r="Z234" i="47"/>
  <c r="Z202" i="47"/>
  <c r="Z82" i="47"/>
  <c r="Z54" i="47"/>
  <c r="Z43" i="47"/>
  <c r="Z196" i="47"/>
  <c r="Z119" i="47"/>
  <c r="Z111" i="47"/>
  <c r="Z236" i="47"/>
  <c r="Z185" i="47"/>
  <c r="Z27" i="47"/>
  <c r="Z193" i="47"/>
  <c r="Z32" i="47"/>
  <c r="Z114" i="47"/>
  <c r="Z86" i="47"/>
  <c r="Z115" i="47"/>
  <c r="Z30" i="47"/>
  <c r="Z239" i="47"/>
  <c r="Z136" i="47"/>
  <c r="Z40" i="47"/>
  <c r="Z179" i="47"/>
  <c r="Z186" i="47"/>
  <c r="Z83" i="47"/>
  <c r="Z101" i="47"/>
  <c r="Z161" i="47"/>
  <c r="Z245" i="47"/>
  <c r="Z172" i="47"/>
  <c r="Z230" i="47"/>
  <c r="Z200" i="47"/>
  <c r="Z194" i="47"/>
  <c r="Z79" i="47"/>
  <c r="Z60" i="47"/>
  <c r="Z103" i="47"/>
  <c r="Z122" i="47"/>
  <c r="Z188" i="47"/>
  <c r="Z12" i="47"/>
  <c r="Z137" i="47"/>
  <c r="Z182" i="47"/>
  <c r="Z211" i="47"/>
  <c r="Z57" i="47"/>
  <c r="Z120" i="47"/>
  <c r="Z42" i="47"/>
  <c r="Z220" i="47"/>
  <c r="Z47" i="47"/>
  <c r="Z227" i="47"/>
  <c r="Z67" i="47"/>
  <c r="Z164" i="47"/>
  <c r="Z76" i="47"/>
  <c r="Z98" i="47"/>
  <c r="Z141" i="47"/>
  <c r="Z124" i="47"/>
  <c r="Z109" i="47"/>
  <c r="Z178" i="47"/>
  <c r="Z97" i="47"/>
  <c r="Z100" i="47"/>
  <c r="Z59" i="47"/>
  <c r="Z9" i="47"/>
  <c r="Z153" i="47"/>
  <c r="Z55" i="47"/>
  <c r="Z46" i="47"/>
  <c r="Z4" i="47"/>
  <c r="Z71" i="47"/>
  <c r="Z95" i="47"/>
  <c r="Z170" i="47"/>
  <c r="Z65" i="47"/>
  <c r="Z165" i="47"/>
  <c r="Z195" i="47"/>
  <c r="Z107" i="47"/>
  <c r="Z63" i="47"/>
  <c r="Z20" i="47"/>
  <c r="Z217" i="47"/>
  <c r="Z49" i="47"/>
  <c r="Z2" i="47"/>
  <c r="Z199" i="47"/>
  <c r="Z184" i="47"/>
  <c r="Z215" i="47"/>
  <c r="Z41" i="47"/>
  <c r="Z72" i="47"/>
  <c r="Z6" i="47"/>
  <c r="Z80" i="47"/>
  <c r="Z33" i="47"/>
  <c r="Z201" i="47"/>
  <c r="Z209" i="47"/>
  <c r="Z127" i="47"/>
  <c r="Z181" i="47"/>
  <c r="Z140" i="47"/>
  <c r="Z210" i="47"/>
  <c r="Z21" i="47"/>
  <c r="Z7" i="47"/>
  <c r="Z64" i="47"/>
  <c r="Z68" i="47"/>
  <c r="Z146" i="47"/>
  <c r="Z158" i="47"/>
  <c r="Z104" i="47"/>
  <c r="Z37" i="47"/>
  <c r="Z139" i="47"/>
  <c r="Z10" i="47"/>
  <c r="Z70" i="47"/>
  <c r="Z130" i="47"/>
  <c r="Z92" i="47"/>
  <c r="Z135" i="47"/>
  <c r="Z183" i="47"/>
  <c r="Z106" i="47"/>
  <c r="Z22" i="47"/>
  <c r="Z197" i="47"/>
  <c r="Z151" i="47"/>
  <c r="Z142" i="47"/>
  <c r="Z91" i="47"/>
  <c r="Z180" i="47"/>
  <c r="Z77" i="47"/>
  <c r="Z31" i="47"/>
  <c r="Z121" i="47"/>
  <c r="Z99" i="47"/>
  <c r="Z148" i="47"/>
  <c r="Z94" i="47"/>
  <c r="Z48" i="47"/>
  <c r="Z240" i="47"/>
  <c r="Z105" i="47"/>
  <c r="Z144" i="47"/>
  <c r="Z191" i="47"/>
  <c r="Z143" i="47"/>
  <c r="Z149" i="47"/>
  <c r="Z154" i="47"/>
  <c r="Z52" i="47"/>
  <c r="Z132" i="47"/>
  <c r="Z225" i="47"/>
  <c r="Z25" i="47"/>
  <c r="Z228" i="47"/>
  <c r="Z169" i="47"/>
  <c r="Z88" i="47"/>
  <c r="Z160" i="47"/>
  <c r="Z133" i="47"/>
  <c r="Z243" i="47"/>
  <c r="Z242" i="47"/>
  <c r="Z28" i="47"/>
  <c r="Z61" i="47"/>
  <c r="Z58" i="47"/>
  <c r="Z69" i="47"/>
  <c r="Z231" i="47"/>
  <c r="Z219" i="47"/>
  <c r="Z90" i="47"/>
  <c r="Z192" i="47"/>
  <c r="Z237" i="47"/>
  <c r="Z3" i="47"/>
  <c r="Z102" i="47"/>
  <c r="Z221" i="47"/>
  <c r="Z224" i="47"/>
  <c r="Z212" i="47"/>
  <c r="Z134" i="47"/>
  <c r="Z39" i="47"/>
  <c r="Z155" i="47"/>
  <c r="Z126" i="47"/>
  <c r="Z51" i="47"/>
  <c r="Z125" i="47"/>
  <c r="Z205" i="47"/>
  <c r="Z112" i="47"/>
  <c r="Z56" i="47"/>
  <c r="Z213" i="47"/>
  <c r="Z66" i="47"/>
  <c r="Z8" i="47"/>
  <c r="Z53" i="47"/>
  <c r="Z138" i="47"/>
  <c r="Z118" i="47"/>
  <c r="Z206" i="47"/>
  <c r="Z168" i="47"/>
  <c r="Z214" i="47"/>
  <c r="Z174" i="47"/>
  <c r="Z218" i="47"/>
  <c r="Z175" i="47"/>
  <c r="Z116" i="47"/>
  <c r="Z44" i="47"/>
  <c r="Z13" i="47"/>
  <c r="Z204" i="47"/>
  <c r="Z93" i="47"/>
  <c r="Z113" i="47"/>
  <c r="Z116" i="20"/>
  <c r="Z169" i="20"/>
  <c r="Z202" i="20"/>
  <c r="Z97" i="20"/>
  <c r="Z42" i="20"/>
  <c r="Z15" i="20"/>
  <c r="Z153" i="20"/>
  <c r="Z150" i="20"/>
  <c r="Z65" i="20"/>
  <c r="Z101" i="20"/>
  <c r="Z195" i="20"/>
  <c r="Z82" i="20"/>
  <c r="Z81" i="20"/>
  <c r="Z192" i="20"/>
  <c r="Z221" i="20"/>
  <c r="Z234" i="20"/>
  <c r="Z53" i="20"/>
  <c r="Z139" i="20"/>
  <c r="Z124" i="20"/>
  <c r="Z173" i="20"/>
  <c r="Z93" i="20"/>
  <c r="Z99" i="20"/>
  <c r="Z245" i="20"/>
  <c r="Z180" i="20"/>
  <c r="Z77" i="20"/>
  <c r="Z19" i="20"/>
  <c r="Z177" i="20"/>
  <c r="Z191" i="20"/>
  <c r="Z127" i="20"/>
  <c r="Z233" i="20"/>
  <c r="Z152" i="20"/>
  <c r="Z158" i="20"/>
  <c r="Z80" i="20"/>
  <c r="Z188" i="20"/>
  <c r="Z136" i="20"/>
  <c r="Z210" i="20"/>
  <c r="Z102" i="20"/>
  <c r="Z16" i="20"/>
  <c r="Z135" i="20"/>
  <c r="Z243" i="20"/>
  <c r="Z167" i="20"/>
  <c r="Z47" i="20"/>
  <c r="Z58" i="20"/>
  <c r="Z175" i="20"/>
  <c r="Z216" i="20"/>
  <c r="Z5" i="20"/>
  <c r="Z231" i="20"/>
  <c r="Z230" i="20"/>
  <c r="Z151" i="20"/>
  <c r="Z123" i="20"/>
  <c r="Z49" i="20"/>
  <c r="Z12" i="20"/>
  <c r="Z76" i="20"/>
  <c r="Z29" i="20"/>
  <c r="Z241" i="20"/>
  <c r="Z43" i="20"/>
  <c r="Z4" i="20"/>
  <c r="Z189" i="20"/>
  <c r="Z104" i="20"/>
  <c r="Z66" i="20"/>
  <c r="Z172" i="20"/>
  <c r="Z194" i="20"/>
  <c r="Z244" i="20"/>
  <c r="Z14" i="20"/>
  <c r="Z13" i="20"/>
  <c r="Z223" i="20"/>
  <c r="Z109" i="20"/>
  <c r="Z238" i="20"/>
  <c r="Z144" i="20"/>
  <c r="Z86" i="20"/>
  <c r="Z28" i="20"/>
  <c r="Z84" i="20"/>
  <c r="Z193" i="20"/>
  <c r="Z147" i="20"/>
  <c r="Z9" i="20"/>
  <c r="Z184" i="20"/>
  <c r="Z74" i="20"/>
  <c r="Z27" i="20"/>
  <c r="Z232" i="20"/>
  <c r="Z39" i="20"/>
  <c r="Z212" i="20"/>
  <c r="Z23" i="20"/>
  <c r="Z64" i="20"/>
  <c r="Z31" i="20"/>
  <c r="Z146" i="20"/>
  <c r="Z239" i="20"/>
  <c r="Z164" i="20"/>
  <c r="Z156" i="20"/>
  <c r="Z228" i="20"/>
  <c r="Z106" i="20"/>
  <c r="Z204" i="20"/>
  <c r="Z171" i="20"/>
  <c r="Z79" i="20"/>
  <c r="Z111" i="20"/>
  <c r="Z201" i="20"/>
  <c r="Z44" i="20"/>
  <c r="Z218" i="20"/>
  <c r="Z161" i="20"/>
  <c r="Z55" i="20"/>
  <c r="Z69" i="20"/>
  <c r="Z125" i="20"/>
  <c r="Z214" i="20"/>
  <c r="Z94" i="20"/>
  <c r="Z206" i="20"/>
  <c r="Z60" i="20"/>
  <c r="Z145" i="20"/>
  <c r="Z237" i="20"/>
  <c r="Z219" i="20"/>
  <c r="Z6" i="20"/>
  <c r="Z38" i="20"/>
  <c r="Z105" i="20"/>
  <c r="Z138" i="20"/>
  <c r="Z33" i="20"/>
  <c r="Z112" i="20"/>
  <c r="Z157" i="20"/>
  <c r="Z46" i="20"/>
  <c r="Z236" i="20"/>
  <c r="Z162" i="20"/>
  <c r="Z126" i="20"/>
  <c r="Z68" i="20"/>
  <c r="Z2" i="20"/>
  <c r="U187" i="1"/>
  <c r="S187" i="1"/>
  <c r="Q237" i="1"/>
  <c r="R237" i="1" s="1"/>
  <c r="AA237" i="1"/>
  <c r="AH237" i="1" s="1"/>
  <c r="AI237" i="1"/>
  <c r="AJ237" i="1"/>
  <c r="AK237" i="1"/>
  <c r="Q185" i="1"/>
  <c r="R185" i="1" s="1"/>
  <c r="AA185" i="1"/>
  <c r="AH185" i="1" s="1"/>
  <c r="AI185" i="1"/>
  <c r="AJ185" i="1"/>
  <c r="AK185" i="1"/>
  <c r="AF237" i="1" l="1"/>
  <c r="AL237" i="1" s="1"/>
  <c r="AG237" i="1"/>
  <c r="AF185" i="1"/>
  <c r="AL185" i="1" s="1"/>
  <c r="AG185" i="1"/>
  <c r="AM237" i="1" l="1"/>
  <c r="AM185" i="1"/>
  <c r="AA3" i="1"/>
  <c r="AA4" i="1"/>
  <c r="AA5" i="1"/>
  <c r="AA6" i="1"/>
  <c r="AA7" i="1"/>
  <c r="AA8" i="1"/>
  <c r="AA9" i="1"/>
  <c r="AA10" i="1"/>
  <c r="AA11" i="1"/>
  <c r="AA12" i="1"/>
  <c r="AA13" i="1"/>
  <c r="AA14" i="1"/>
  <c r="AA15" i="1"/>
  <c r="AA16" i="1"/>
  <c r="AA17" i="1"/>
  <c r="AA18" i="1"/>
  <c r="AA19" i="1"/>
  <c r="AA20" i="1"/>
  <c r="AA21" i="1"/>
  <c r="AA22" i="1"/>
  <c r="AA23" i="1"/>
  <c r="AA24"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5" i="1"/>
  <c r="AA56" i="1"/>
  <c r="AA57" i="1"/>
  <c r="AA58" i="1"/>
  <c r="AA59" i="1"/>
  <c r="AA60" i="1"/>
  <c r="AA61" i="1"/>
  <c r="AA62" i="1"/>
  <c r="AA63" i="1"/>
  <c r="AA64" i="1"/>
  <c r="AA65" i="1"/>
  <c r="AA66" i="1"/>
  <c r="AA67" i="1"/>
  <c r="AA68" i="1"/>
  <c r="AA69" i="1"/>
  <c r="AA70" i="1"/>
  <c r="AA71" i="1"/>
  <c r="AA72" i="1"/>
  <c r="AA73" i="1"/>
  <c r="AA74" i="1"/>
  <c r="AA75" i="1"/>
  <c r="AA76" i="1"/>
  <c r="AA77" i="1"/>
  <c r="AA78"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6"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5" i="1"/>
  <c r="AA216" i="1"/>
  <c r="AA217" i="1"/>
  <c r="AA218" i="1"/>
  <c r="AA219" i="1"/>
  <c r="AA220" i="1"/>
  <c r="AA221" i="1"/>
  <c r="AA222" i="1"/>
  <c r="AA223" i="1"/>
  <c r="AA224" i="1"/>
  <c r="AA225" i="1"/>
  <c r="AA226" i="1"/>
  <c r="AA227" i="1"/>
  <c r="AA228" i="1"/>
  <c r="AA229" i="1"/>
  <c r="AA230" i="1"/>
  <c r="AA231" i="1"/>
  <c r="AA232" i="1"/>
  <c r="AA233" i="1"/>
  <c r="AA234" i="1"/>
  <c r="AA235" i="1"/>
  <c r="AA236" i="1"/>
  <c r="AA238"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 i="1"/>
  <c r="Q242" i="1"/>
  <c r="R242" i="1" s="1"/>
  <c r="Q243" i="1"/>
  <c r="R243" i="1" s="1"/>
  <c r="Q244" i="1"/>
  <c r="R244" i="1" s="1"/>
  <c r="Q245" i="1"/>
  <c r="R245" i="1" s="1"/>
  <c r="Q246" i="1"/>
  <c r="R246" i="1" s="1"/>
  <c r="Q247" i="1"/>
  <c r="R247" i="1" s="1"/>
  <c r="Q248" i="1"/>
  <c r="R248" i="1" s="1"/>
  <c r="Q249" i="1"/>
  <c r="R249" i="1" s="1"/>
  <c r="Q250" i="1"/>
  <c r="R250" i="1" s="1"/>
  <c r="Q251" i="1"/>
  <c r="R251" i="1" s="1"/>
  <c r="Q252" i="1"/>
  <c r="R252" i="1" s="1"/>
  <c r="Q253" i="1"/>
  <c r="R253" i="1" s="1"/>
  <c r="Q254" i="1"/>
  <c r="R254" i="1" s="1"/>
  <c r="Q255" i="1"/>
  <c r="R255" i="1" s="1"/>
  <c r="Q256" i="1"/>
  <c r="R256" i="1" s="1"/>
  <c r="Q257" i="1"/>
  <c r="R257" i="1" s="1"/>
  <c r="Q258" i="1"/>
  <c r="R258" i="1" s="1"/>
  <c r="Q259" i="1"/>
  <c r="R259" i="1" s="1"/>
  <c r="Q260" i="1"/>
  <c r="R260" i="1" s="1"/>
  <c r="Q261" i="1"/>
  <c r="R261" i="1" s="1"/>
  <c r="Q262" i="1"/>
  <c r="R262" i="1" s="1"/>
  <c r="Q263" i="1"/>
  <c r="R263" i="1" s="1"/>
  <c r="Q264" i="1"/>
  <c r="R264" i="1" s="1"/>
  <c r="Q241" i="1"/>
  <c r="R241" i="1" s="1"/>
  <c r="Q216" i="1"/>
  <c r="R216" i="1" s="1"/>
  <c r="Q217" i="1"/>
  <c r="R217" i="1" s="1"/>
  <c r="Q218" i="1"/>
  <c r="R218" i="1" s="1"/>
  <c r="Q219" i="1"/>
  <c r="R219" i="1" s="1"/>
  <c r="Q220" i="1"/>
  <c r="R220" i="1" s="1"/>
  <c r="Q221" i="1"/>
  <c r="R221" i="1" s="1"/>
  <c r="Q222" i="1"/>
  <c r="R222" i="1" s="1"/>
  <c r="Q223" i="1"/>
  <c r="R223" i="1" s="1"/>
  <c r="Q224" i="1"/>
  <c r="R224" i="1" s="1"/>
  <c r="Q225" i="1"/>
  <c r="R225" i="1" s="1"/>
  <c r="Q226" i="1"/>
  <c r="R226" i="1" s="1"/>
  <c r="Q227" i="1"/>
  <c r="R227" i="1" s="1"/>
  <c r="Q228" i="1"/>
  <c r="R228" i="1" s="1"/>
  <c r="Q229" i="1"/>
  <c r="R229" i="1" s="1"/>
  <c r="Q230" i="1"/>
  <c r="R230" i="1" s="1"/>
  <c r="Q231" i="1"/>
  <c r="R231" i="1" s="1"/>
  <c r="Q232" i="1"/>
  <c r="R232" i="1" s="1"/>
  <c r="Q233" i="1"/>
  <c r="R233" i="1" s="1"/>
  <c r="Q234" i="1"/>
  <c r="R234" i="1" s="1"/>
  <c r="Q235" i="1"/>
  <c r="R235" i="1" s="1"/>
  <c r="Q236" i="1"/>
  <c r="R236" i="1" s="1"/>
  <c r="Q238" i="1"/>
  <c r="R238" i="1" s="1"/>
  <c r="Q215" i="1"/>
  <c r="R215" i="1" s="1"/>
  <c r="Q189" i="1"/>
  <c r="R189" i="1" s="1"/>
  <c r="Q190" i="1"/>
  <c r="R190" i="1" s="1"/>
  <c r="Q191" i="1"/>
  <c r="R191" i="1" s="1"/>
  <c r="Q192" i="1"/>
  <c r="R192" i="1" s="1"/>
  <c r="Q193" i="1"/>
  <c r="R193" i="1" s="1"/>
  <c r="Q194" i="1"/>
  <c r="R194" i="1" s="1"/>
  <c r="Q195" i="1"/>
  <c r="R195" i="1" s="1"/>
  <c r="Q196" i="1"/>
  <c r="R196" i="1" s="1"/>
  <c r="Q197" i="1"/>
  <c r="R197" i="1" s="1"/>
  <c r="Q198" i="1"/>
  <c r="R198" i="1" s="1"/>
  <c r="Q199" i="1"/>
  <c r="R199" i="1" s="1"/>
  <c r="Q200" i="1"/>
  <c r="R200" i="1" s="1"/>
  <c r="Q201" i="1"/>
  <c r="R201" i="1" s="1"/>
  <c r="Q202" i="1"/>
  <c r="R202" i="1" s="1"/>
  <c r="Q203" i="1"/>
  <c r="R203" i="1" s="1"/>
  <c r="Q204" i="1"/>
  <c r="R204" i="1" s="1"/>
  <c r="Q205" i="1"/>
  <c r="R205" i="1" s="1"/>
  <c r="Q206" i="1"/>
  <c r="R206" i="1" s="1"/>
  <c r="Q207" i="1"/>
  <c r="R207" i="1" s="1"/>
  <c r="Q208" i="1"/>
  <c r="R208" i="1" s="1"/>
  <c r="Q209" i="1"/>
  <c r="R209" i="1" s="1"/>
  <c r="Q210" i="1"/>
  <c r="R210" i="1" s="1"/>
  <c r="Q211" i="1"/>
  <c r="R211" i="1" s="1"/>
  <c r="Q212" i="1"/>
  <c r="R212" i="1" s="1"/>
  <c r="Q162" i="1"/>
  <c r="R162" i="1" s="1"/>
  <c r="Q163" i="1"/>
  <c r="R163" i="1" s="1"/>
  <c r="Q164" i="1"/>
  <c r="R164" i="1" s="1"/>
  <c r="Q165" i="1"/>
  <c r="R165" i="1" s="1"/>
  <c r="Q166" i="1"/>
  <c r="R166" i="1" s="1"/>
  <c r="Q167" i="1"/>
  <c r="R167" i="1" s="1"/>
  <c r="Q168" i="1"/>
  <c r="R168" i="1" s="1"/>
  <c r="Q169" i="1"/>
  <c r="R169" i="1" s="1"/>
  <c r="Q170" i="1"/>
  <c r="R170" i="1" s="1"/>
  <c r="Q171" i="1"/>
  <c r="R171" i="1" s="1"/>
  <c r="Q172" i="1"/>
  <c r="R172" i="1" s="1"/>
  <c r="Q173" i="1"/>
  <c r="R173" i="1" s="1"/>
  <c r="Q174" i="1"/>
  <c r="R174" i="1" s="1"/>
  <c r="Q175" i="1"/>
  <c r="R175" i="1" s="1"/>
  <c r="Q176" i="1"/>
  <c r="R176" i="1" s="1"/>
  <c r="Q177" i="1"/>
  <c r="R177" i="1" s="1"/>
  <c r="Q178" i="1"/>
  <c r="R178" i="1" s="1"/>
  <c r="Q179" i="1"/>
  <c r="R179" i="1" s="1"/>
  <c r="Q180" i="1"/>
  <c r="R180" i="1" s="1"/>
  <c r="Q181" i="1"/>
  <c r="R181" i="1" s="1"/>
  <c r="Q182" i="1"/>
  <c r="R182" i="1" s="1"/>
  <c r="Q183" i="1"/>
  <c r="R183" i="1" s="1"/>
  <c r="Q184" i="1"/>
  <c r="R184" i="1" s="1"/>
  <c r="Q186" i="1"/>
  <c r="R186" i="1" s="1"/>
  <c r="Q161" i="1"/>
  <c r="R161" i="1" s="1"/>
  <c r="Q136" i="1"/>
  <c r="R136" i="1" s="1"/>
  <c r="Q137" i="1"/>
  <c r="R137" i="1" s="1"/>
  <c r="Q138" i="1"/>
  <c r="R138" i="1" s="1"/>
  <c r="Q139" i="1"/>
  <c r="R139" i="1" s="1"/>
  <c r="Q140" i="1"/>
  <c r="R140" i="1" s="1"/>
  <c r="Q141" i="1"/>
  <c r="R141" i="1" s="1"/>
  <c r="Q142" i="1"/>
  <c r="R142" i="1" s="1"/>
  <c r="Q143" i="1"/>
  <c r="R143" i="1" s="1"/>
  <c r="Q144" i="1"/>
  <c r="R144" i="1" s="1"/>
  <c r="Q145" i="1"/>
  <c r="R145" i="1" s="1"/>
  <c r="Q146" i="1"/>
  <c r="R146" i="1" s="1"/>
  <c r="Q147" i="1"/>
  <c r="R147" i="1" s="1"/>
  <c r="Q148" i="1"/>
  <c r="R148" i="1" s="1"/>
  <c r="Q149" i="1"/>
  <c r="R149" i="1" s="1"/>
  <c r="Q150" i="1"/>
  <c r="R150" i="1" s="1"/>
  <c r="Q151" i="1"/>
  <c r="R151" i="1" s="1"/>
  <c r="Q152" i="1"/>
  <c r="R152" i="1" s="1"/>
  <c r="Q153" i="1"/>
  <c r="R153" i="1" s="1"/>
  <c r="Q154" i="1"/>
  <c r="R154" i="1" s="1"/>
  <c r="Q155" i="1"/>
  <c r="R155" i="1" s="1"/>
  <c r="Q156" i="1"/>
  <c r="R156" i="1" s="1"/>
  <c r="Q157" i="1"/>
  <c r="R157" i="1" s="1"/>
  <c r="Q158" i="1"/>
  <c r="R158" i="1" s="1"/>
  <c r="Q135" i="1"/>
  <c r="R135" i="1" s="1"/>
  <c r="Q109" i="1"/>
  <c r="R109" i="1" s="1"/>
  <c r="Q110" i="1"/>
  <c r="R110" i="1" s="1"/>
  <c r="Q111" i="1"/>
  <c r="R111" i="1" s="1"/>
  <c r="Q112" i="1"/>
  <c r="R112" i="1" s="1"/>
  <c r="Q113" i="1"/>
  <c r="R113" i="1" s="1"/>
  <c r="Q114" i="1"/>
  <c r="R114" i="1" s="1"/>
  <c r="Q115" i="1"/>
  <c r="R115" i="1" s="1"/>
  <c r="Q116" i="1"/>
  <c r="R116" i="1" s="1"/>
  <c r="Q117" i="1"/>
  <c r="R117" i="1" s="1"/>
  <c r="Q118" i="1"/>
  <c r="R118" i="1" s="1"/>
  <c r="Q119" i="1"/>
  <c r="R119" i="1" s="1"/>
  <c r="Q120" i="1"/>
  <c r="R120" i="1" s="1"/>
  <c r="Q121" i="1"/>
  <c r="R121" i="1" s="1"/>
  <c r="Q122" i="1"/>
  <c r="R122" i="1" s="1"/>
  <c r="Q123" i="1"/>
  <c r="R123" i="1" s="1"/>
  <c r="Q124" i="1"/>
  <c r="R124" i="1" s="1"/>
  <c r="Q125" i="1"/>
  <c r="R125" i="1" s="1"/>
  <c r="Q126" i="1"/>
  <c r="R126" i="1" s="1"/>
  <c r="Q127" i="1"/>
  <c r="R127" i="1" s="1"/>
  <c r="Q128" i="1"/>
  <c r="R128" i="1" s="1"/>
  <c r="Q129" i="1"/>
  <c r="R129" i="1" s="1"/>
  <c r="Q130" i="1"/>
  <c r="R130" i="1" s="1"/>
  <c r="Q131" i="1"/>
  <c r="R131" i="1" s="1"/>
  <c r="Q132" i="1"/>
  <c r="R132" i="1" s="1"/>
  <c r="Q108" i="1"/>
  <c r="R108" i="1" s="1"/>
  <c r="Q82" i="1"/>
  <c r="R82" i="1" s="1"/>
  <c r="Q83" i="1"/>
  <c r="R83" i="1" s="1"/>
  <c r="Q84" i="1"/>
  <c r="R84" i="1" s="1"/>
  <c r="Q85" i="1"/>
  <c r="R85" i="1" s="1"/>
  <c r="Q86" i="1"/>
  <c r="R86" i="1" s="1"/>
  <c r="Q87" i="1"/>
  <c r="R87" i="1" s="1"/>
  <c r="Q88" i="1"/>
  <c r="R88" i="1" s="1"/>
  <c r="Q89" i="1"/>
  <c r="R89" i="1" s="1"/>
  <c r="Q90" i="1"/>
  <c r="R90" i="1" s="1"/>
  <c r="Q91" i="1"/>
  <c r="R91" i="1" s="1"/>
  <c r="Q92" i="1"/>
  <c r="R92" i="1" s="1"/>
  <c r="Q93" i="1"/>
  <c r="R93" i="1" s="1"/>
  <c r="Q94" i="1"/>
  <c r="R94" i="1" s="1"/>
  <c r="Q95" i="1"/>
  <c r="R95" i="1" s="1"/>
  <c r="Q96" i="1"/>
  <c r="R96" i="1" s="1"/>
  <c r="Q97" i="1"/>
  <c r="R97" i="1" s="1"/>
  <c r="Q98" i="1"/>
  <c r="R98" i="1" s="1"/>
  <c r="Q99" i="1"/>
  <c r="R99" i="1" s="1"/>
  <c r="Q100" i="1"/>
  <c r="R100" i="1" s="1"/>
  <c r="Q101" i="1"/>
  <c r="R101" i="1" s="1"/>
  <c r="Q102" i="1"/>
  <c r="R102" i="1" s="1"/>
  <c r="Q103" i="1"/>
  <c r="R103" i="1" s="1"/>
  <c r="Q104" i="1"/>
  <c r="R104" i="1" s="1"/>
  <c r="Q105" i="1"/>
  <c r="R105" i="1" s="1"/>
  <c r="Q81" i="1"/>
  <c r="R81" i="1" s="1"/>
  <c r="Q56" i="1"/>
  <c r="R56" i="1" s="1"/>
  <c r="Q57" i="1"/>
  <c r="R57" i="1" s="1"/>
  <c r="Q58" i="1"/>
  <c r="R58" i="1" s="1"/>
  <c r="Q59" i="1"/>
  <c r="R59" i="1" s="1"/>
  <c r="Q60" i="1"/>
  <c r="R60" i="1" s="1"/>
  <c r="Q61" i="1"/>
  <c r="R61" i="1" s="1"/>
  <c r="Q62" i="1"/>
  <c r="R62" i="1" s="1"/>
  <c r="Q63" i="1"/>
  <c r="R63" i="1" s="1"/>
  <c r="Q64" i="1"/>
  <c r="R64" i="1" s="1"/>
  <c r="Q65" i="1"/>
  <c r="R65" i="1" s="1"/>
  <c r="Q66" i="1"/>
  <c r="R66" i="1" s="1"/>
  <c r="Q67" i="1"/>
  <c r="R67" i="1" s="1"/>
  <c r="Q68" i="1"/>
  <c r="R68" i="1" s="1"/>
  <c r="Q69" i="1"/>
  <c r="R69" i="1" s="1"/>
  <c r="Q70" i="1"/>
  <c r="R70" i="1" s="1"/>
  <c r="Q71" i="1"/>
  <c r="R71" i="1" s="1"/>
  <c r="Q72" i="1"/>
  <c r="R72" i="1" s="1"/>
  <c r="Q73" i="1"/>
  <c r="R73" i="1" s="1"/>
  <c r="Q74" i="1"/>
  <c r="R74" i="1" s="1"/>
  <c r="Q75" i="1"/>
  <c r="R75" i="1" s="1"/>
  <c r="Q76" i="1"/>
  <c r="R76" i="1" s="1"/>
  <c r="Q77" i="1"/>
  <c r="R77" i="1" s="1"/>
  <c r="Q78" i="1"/>
  <c r="R78" i="1" s="1"/>
  <c r="Q55" i="1"/>
  <c r="R55" i="1" s="1"/>
  <c r="Q28" i="1"/>
  <c r="R28" i="1" s="1"/>
  <c r="Q29" i="1"/>
  <c r="R29" i="1" s="1"/>
  <c r="Q30" i="1"/>
  <c r="R30" i="1" s="1"/>
  <c r="Q31" i="1"/>
  <c r="R31" i="1" s="1"/>
  <c r="Q32" i="1"/>
  <c r="R32" i="1" s="1"/>
  <c r="Q33" i="1"/>
  <c r="R33" i="1" s="1"/>
  <c r="Q34" i="1"/>
  <c r="R34" i="1" s="1"/>
  <c r="Q35" i="1"/>
  <c r="R35" i="1" s="1"/>
  <c r="Q36" i="1"/>
  <c r="R36" i="1" s="1"/>
  <c r="Q37" i="1"/>
  <c r="R37" i="1" s="1"/>
  <c r="Q38" i="1"/>
  <c r="R38" i="1" s="1"/>
  <c r="Q39" i="1"/>
  <c r="R39" i="1" s="1"/>
  <c r="Q40" i="1"/>
  <c r="R40" i="1" s="1"/>
  <c r="Q41" i="1"/>
  <c r="R41" i="1" s="1"/>
  <c r="Q42" i="1"/>
  <c r="R42" i="1" s="1"/>
  <c r="Q43" i="1"/>
  <c r="R43" i="1" s="1"/>
  <c r="Q44" i="1"/>
  <c r="R44" i="1" s="1"/>
  <c r="Q45" i="1"/>
  <c r="R45" i="1" s="1"/>
  <c r="Q46" i="1"/>
  <c r="R46" i="1" s="1"/>
  <c r="Q47" i="1"/>
  <c r="R47" i="1" s="1"/>
  <c r="Q48" i="1"/>
  <c r="R48" i="1" s="1"/>
  <c r="Q49" i="1"/>
  <c r="R49" i="1" s="1"/>
  <c r="Q50" i="1"/>
  <c r="R50" i="1" s="1"/>
  <c r="Q51" i="1"/>
  <c r="R51" i="1" s="1"/>
  <c r="Q52" i="1"/>
  <c r="R52" i="1" s="1"/>
  <c r="Q27" i="1"/>
  <c r="R27" i="1" s="1"/>
  <c r="Q3" i="1"/>
  <c r="R3" i="1" s="1"/>
  <c r="Q4" i="1"/>
  <c r="R4" i="1" s="1"/>
  <c r="Q5" i="1"/>
  <c r="R5" i="1" s="1"/>
  <c r="Q6" i="1"/>
  <c r="R6" i="1" s="1"/>
  <c r="Q7" i="1"/>
  <c r="R7" i="1" s="1"/>
  <c r="Q8" i="1"/>
  <c r="R8" i="1" s="1"/>
  <c r="Q9" i="1"/>
  <c r="R9" i="1" s="1"/>
  <c r="Q10" i="1"/>
  <c r="R10" i="1" s="1"/>
  <c r="Q11" i="1"/>
  <c r="R11" i="1" s="1"/>
  <c r="Q12" i="1"/>
  <c r="R12" i="1" s="1"/>
  <c r="Q13" i="1"/>
  <c r="R13" i="1" s="1"/>
  <c r="Q14" i="1"/>
  <c r="R14" i="1" s="1"/>
  <c r="Q15" i="1"/>
  <c r="R15" i="1" s="1"/>
  <c r="Q16" i="1"/>
  <c r="R16" i="1" s="1"/>
  <c r="Q17" i="1"/>
  <c r="R17" i="1" s="1"/>
  <c r="Q18" i="1"/>
  <c r="R18" i="1" s="1"/>
  <c r="Q19" i="1"/>
  <c r="R19" i="1" s="1"/>
  <c r="Q20" i="1"/>
  <c r="R20" i="1" s="1"/>
  <c r="Q21" i="1"/>
  <c r="R21" i="1" s="1"/>
  <c r="Q22" i="1"/>
  <c r="R22" i="1" s="1"/>
  <c r="Q23" i="1"/>
  <c r="R23" i="1" s="1"/>
  <c r="Q24" i="1"/>
  <c r="R24" i="1" s="1"/>
  <c r="Q2" i="1"/>
  <c r="R2" i="1" s="1"/>
  <c r="X270" i="1" l="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269" i="1"/>
  <c r="Y25" i="1"/>
  <c r="Y239" i="1" l="1"/>
  <c r="M392" i="1" s="1"/>
  <c r="Y213" i="1"/>
  <c r="L392" i="1" s="1"/>
  <c r="Y187" i="1"/>
  <c r="K392" i="1" s="1"/>
  <c r="Y159" i="1"/>
  <c r="J392" i="1" s="1"/>
  <c r="AK242" i="1"/>
  <c r="AK243" i="1"/>
  <c r="AK244" i="1"/>
  <c r="AK245" i="1"/>
  <c r="AK246" i="1"/>
  <c r="AK247" i="1"/>
  <c r="AK248" i="1"/>
  <c r="AK249" i="1"/>
  <c r="AJ242" i="1"/>
  <c r="AJ243" i="1"/>
  <c r="AJ244" i="1"/>
  <c r="AJ245" i="1"/>
  <c r="AJ246" i="1"/>
  <c r="AJ247" i="1"/>
  <c r="AJ248" i="1"/>
  <c r="AJ249" i="1"/>
  <c r="AJ250" i="1"/>
  <c r="AI242" i="1"/>
  <c r="AI243" i="1"/>
  <c r="AI244" i="1"/>
  <c r="AI245" i="1"/>
  <c r="AI246" i="1"/>
  <c r="L359" i="1"/>
  <c r="M356" i="1"/>
  <c r="N356" i="1" s="1"/>
  <c r="V356" i="1" s="1"/>
  <c r="O265" i="1"/>
  <c r="O239" i="1"/>
  <c r="O213" i="1"/>
  <c r="O187" i="1"/>
  <c r="AB213" i="1"/>
  <c r="AB239" i="1"/>
  <c r="O133" i="1"/>
  <c r="O106" i="1"/>
  <c r="O79" i="1"/>
  <c r="O53" i="1"/>
  <c r="O25" i="1"/>
  <c r="AD187" i="1"/>
  <c r="AD159" i="1"/>
  <c r="R359" i="1"/>
  <c r="Y106" i="1"/>
  <c r="H392" i="1" s="1"/>
  <c r="Y133" i="1"/>
  <c r="I392" i="1" s="1"/>
  <c r="AC239" i="1"/>
  <c r="M369" i="1" s="1"/>
  <c r="AC213" i="1"/>
  <c r="L369" i="1" s="1"/>
  <c r="S356" i="1"/>
  <c r="W356" i="1" s="1"/>
  <c r="S357" i="1"/>
  <c r="W357" i="1" s="1"/>
  <c r="S358" i="1"/>
  <c r="W358" i="1" s="1"/>
  <c r="AB159" i="1"/>
  <c r="AB187" i="1"/>
  <c r="AC187" i="1"/>
  <c r="K369" i="1" s="1"/>
  <c r="AC159" i="1"/>
  <c r="J369" i="1" s="1"/>
  <c r="U239" i="1"/>
  <c r="W239" i="1"/>
  <c r="W213" i="1"/>
  <c r="W25" i="1"/>
  <c r="AD239" i="1"/>
  <c r="AD213" i="1"/>
  <c r="U356" i="1" l="1"/>
  <c r="Y356" i="1" s="1"/>
  <c r="W159" i="1"/>
  <c r="M358" i="1"/>
  <c r="N358" i="1" s="1"/>
  <c r="V358" i="1" s="1"/>
  <c r="M357" i="1"/>
  <c r="N357" i="1" s="1"/>
  <c r="V357" i="1" s="1"/>
  <c r="M265" i="1"/>
  <c r="M239" i="1"/>
  <c r="I213" i="1"/>
  <c r="K213" i="1"/>
  <c r="M187" i="1"/>
  <c r="M159" i="1"/>
  <c r="M133" i="1"/>
  <c r="M106" i="1"/>
  <c r="M79" i="1"/>
  <c r="M53" i="1"/>
  <c r="M25" i="1"/>
  <c r="Q213" i="1" l="1"/>
  <c r="R213" i="1" s="1"/>
  <c r="L366" i="1" s="1"/>
  <c r="U358" i="1"/>
  <c r="Y358" i="1" s="1"/>
  <c r="U357" i="1"/>
  <c r="Y357" i="1" s="1"/>
  <c r="AE239" i="1"/>
  <c r="AE159" i="1"/>
  <c r="AE213" i="1"/>
  <c r="AE187" i="1"/>
  <c r="U25" i="1"/>
  <c r="I25" i="1"/>
  <c r="K25" i="1"/>
  <c r="S25" i="1"/>
  <c r="AA25" i="1" l="1"/>
  <c r="Q25" i="1"/>
  <c r="R25" i="1" s="1"/>
  <c r="E366" i="1" s="1"/>
  <c r="U159" i="1"/>
  <c r="U213" i="1"/>
  <c r="K265" i="1"/>
  <c r="K239" i="1"/>
  <c r="K187" i="1"/>
  <c r="K159" i="1"/>
  <c r="K133" i="1"/>
  <c r="K106" i="1"/>
  <c r="K79" i="1"/>
  <c r="K53" i="1"/>
  <c r="M355" i="1"/>
  <c r="S355" i="1"/>
  <c r="W355" i="1" s="1"/>
  <c r="J359" i="1"/>
  <c r="K359" i="1"/>
  <c r="O359" i="1"/>
  <c r="P359" i="1"/>
  <c r="Q359" i="1"/>
  <c r="T359" i="1"/>
  <c r="I359" i="1"/>
  <c r="B269" i="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N355" i="1" l="1"/>
  <c r="V355" i="1" s="1"/>
  <c r="B310" i="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I53" i="1"/>
  <c r="AG23" i="1"/>
  <c r="S239" i="1"/>
  <c r="AA239" i="1" s="1"/>
  <c r="S159" i="1"/>
  <c r="AA159" i="1" s="1"/>
  <c r="S213" i="1"/>
  <c r="AA213" i="1" s="1"/>
  <c r="I187" i="1"/>
  <c r="I159" i="1"/>
  <c r="B242" i="1"/>
  <c r="B243" i="1" s="1"/>
  <c r="Q187" i="1" l="1"/>
  <c r="R187" i="1" s="1"/>
  <c r="K366" i="1" s="1"/>
  <c r="Q53" i="1"/>
  <c r="R53" i="1" s="1"/>
  <c r="F366" i="1" s="1"/>
  <c r="Q159" i="1"/>
  <c r="R159" i="1" s="1"/>
  <c r="J366" i="1" s="1"/>
  <c r="U355" i="1"/>
  <c r="Y355" i="1" s="1"/>
  <c r="B341" i="1"/>
  <c r="B342" i="1" s="1"/>
  <c r="B343" i="1" s="1"/>
  <c r="B344" i="1" s="1"/>
  <c r="B345" i="1" s="1"/>
  <c r="F410" i="1"/>
  <c r="G410" i="1"/>
  <c r="H410" i="1"/>
  <c r="I410" i="1"/>
  <c r="J410" i="1"/>
  <c r="K410" i="1"/>
  <c r="L410" i="1"/>
  <c r="M410" i="1"/>
  <c r="N410" i="1"/>
  <c r="E410" i="1"/>
  <c r="B346" i="1" l="1"/>
  <c r="B347" i="1" s="1"/>
  <c r="B348" i="1" s="1"/>
  <c r="B349" i="1" s="1"/>
  <c r="B350" i="1" s="1"/>
  <c r="Y53" i="1"/>
  <c r="F392" i="1" s="1"/>
  <c r="S354" i="1"/>
  <c r="W354" i="1" s="1"/>
  <c r="M354" i="1"/>
  <c r="N354" i="1" s="1"/>
  <c r="V354" i="1" s="1"/>
  <c r="S353" i="1"/>
  <c r="W353" i="1" s="1"/>
  <c r="M353" i="1"/>
  <c r="N353" i="1" s="1"/>
  <c r="V353" i="1" s="1"/>
  <c r="S352" i="1"/>
  <c r="W352" i="1" s="1"/>
  <c r="M352" i="1"/>
  <c r="N352" i="1" s="1"/>
  <c r="V352" i="1" s="1"/>
  <c r="S351" i="1"/>
  <c r="W351" i="1" s="1"/>
  <c r="M351" i="1"/>
  <c r="N351" i="1" s="1"/>
  <c r="V351" i="1" s="1"/>
  <c r="S350" i="1"/>
  <c r="W350" i="1" s="1"/>
  <c r="M350" i="1"/>
  <c r="N350" i="1" s="1"/>
  <c r="V350" i="1" s="1"/>
  <c r="S349" i="1"/>
  <c r="W349" i="1" s="1"/>
  <c r="M349" i="1"/>
  <c r="N349" i="1" s="1"/>
  <c r="V349" i="1" s="1"/>
  <c r="S348" i="1"/>
  <c r="W348" i="1" s="1"/>
  <c r="M348" i="1"/>
  <c r="N348" i="1" s="1"/>
  <c r="V348" i="1" s="1"/>
  <c r="S347" i="1"/>
  <c r="W347" i="1" s="1"/>
  <c r="M347" i="1"/>
  <c r="N347" i="1" s="1"/>
  <c r="V347" i="1" s="1"/>
  <c r="S346" i="1"/>
  <c r="W346" i="1" s="1"/>
  <c r="M346" i="1"/>
  <c r="N346" i="1" s="1"/>
  <c r="V346" i="1" s="1"/>
  <c r="S345" i="1"/>
  <c r="W345" i="1" s="1"/>
  <c r="M345" i="1"/>
  <c r="N345" i="1" s="1"/>
  <c r="V345" i="1" s="1"/>
  <c r="S344" i="1"/>
  <c r="W344" i="1" s="1"/>
  <c r="M344" i="1"/>
  <c r="N344" i="1" s="1"/>
  <c r="V344" i="1" s="1"/>
  <c r="S343" i="1"/>
  <c r="W343" i="1" s="1"/>
  <c r="M343" i="1"/>
  <c r="N343" i="1" s="1"/>
  <c r="V343" i="1" s="1"/>
  <c r="S342" i="1"/>
  <c r="W342" i="1" s="1"/>
  <c r="M342" i="1"/>
  <c r="N342" i="1" s="1"/>
  <c r="V342" i="1" s="1"/>
  <c r="M341" i="1"/>
  <c r="N341" i="1" s="1"/>
  <c r="V341" i="1" s="1"/>
  <c r="S341" i="1"/>
  <c r="W341" i="1" s="1"/>
  <c r="M337" i="1"/>
  <c r="N337" i="1" s="1"/>
  <c r="V337" i="1" s="1"/>
  <c r="S337" i="1"/>
  <c r="W337" i="1" s="1"/>
  <c r="M339" i="1"/>
  <c r="N339" i="1" s="1"/>
  <c r="V339" i="1" s="1"/>
  <c r="S339" i="1"/>
  <c r="W339" i="1" s="1"/>
  <c r="M338" i="1"/>
  <c r="N338" i="1" s="1"/>
  <c r="V338" i="1" s="1"/>
  <c r="S338" i="1"/>
  <c r="W338"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M340" i="1"/>
  <c r="N340" i="1" s="1"/>
  <c r="V340" i="1" s="1"/>
  <c r="S340" i="1"/>
  <c r="W340" i="1" s="1"/>
  <c r="M336" i="1"/>
  <c r="N336" i="1" s="1"/>
  <c r="V336" i="1" s="1"/>
  <c r="S336" i="1"/>
  <c r="W336" i="1" s="1"/>
  <c r="M335" i="1"/>
  <c r="N335" i="1" s="1"/>
  <c r="V335" i="1" s="1"/>
  <c r="S335" i="1"/>
  <c r="W335" i="1" s="1"/>
  <c r="M334" i="1"/>
  <c r="N334" i="1" s="1"/>
  <c r="V334" i="1" s="1"/>
  <c r="S334" i="1"/>
  <c r="W334" i="1" s="1"/>
  <c r="M333" i="1"/>
  <c r="N333" i="1" s="1"/>
  <c r="V333" i="1" s="1"/>
  <c r="S333" i="1"/>
  <c r="W333" i="1" s="1"/>
  <c r="M332" i="1"/>
  <c r="N332" i="1" s="1"/>
  <c r="V332" i="1" s="1"/>
  <c r="S332" i="1"/>
  <c r="W332" i="1" s="1"/>
  <c r="M331" i="1"/>
  <c r="N331" i="1" s="1"/>
  <c r="V331" i="1" s="1"/>
  <c r="S331" i="1"/>
  <c r="W331" i="1" s="1"/>
  <c r="M330" i="1"/>
  <c r="N330" i="1" s="1"/>
  <c r="V330" i="1" s="1"/>
  <c r="S330" i="1"/>
  <c r="W330" i="1" s="1"/>
  <c r="M329" i="1"/>
  <c r="N329" i="1" s="1"/>
  <c r="V329" i="1" s="1"/>
  <c r="S329" i="1"/>
  <c r="W329" i="1" s="1"/>
  <c r="M328" i="1"/>
  <c r="N328" i="1" s="1"/>
  <c r="V328" i="1" s="1"/>
  <c r="S328" i="1"/>
  <c r="W328" i="1" s="1"/>
  <c r="M327" i="1"/>
  <c r="N327" i="1" s="1"/>
  <c r="V327" i="1" s="1"/>
  <c r="S327" i="1"/>
  <c r="W327" i="1" s="1"/>
  <c r="M326" i="1"/>
  <c r="N326" i="1" s="1"/>
  <c r="V326" i="1" s="1"/>
  <c r="S326" i="1"/>
  <c r="W326" i="1" s="1"/>
  <c r="M325" i="1"/>
  <c r="N325" i="1" s="1"/>
  <c r="V325" i="1" s="1"/>
  <c r="S325" i="1"/>
  <c r="W325" i="1" s="1"/>
  <c r="M324" i="1"/>
  <c r="N324" i="1" s="1"/>
  <c r="V324" i="1" s="1"/>
  <c r="S324" i="1"/>
  <c r="W324" i="1" s="1"/>
  <c r="M323" i="1"/>
  <c r="N323" i="1" s="1"/>
  <c r="V323" i="1" s="1"/>
  <c r="S323" i="1"/>
  <c r="W323" i="1" s="1"/>
  <c r="M322" i="1"/>
  <c r="N322" i="1" s="1"/>
  <c r="V322" i="1" s="1"/>
  <c r="S322" i="1"/>
  <c r="W322" i="1" s="1"/>
  <c r="M321" i="1"/>
  <c r="N321" i="1" s="1"/>
  <c r="V321" i="1" s="1"/>
  <c r="S321" i="1"/>
  <c r="W321" i="1" s="1"/>
  <c r="AG241" i="1"/>
  <c r="AG242" i="1"/>
  <c r="AG243" i="1"/>
  <c r="AG244" i="1"/>
  <c r="AG245" i="1"/>
  <c r="AG246" i="1"/>
  <c r="AG247" i="1"/>
  <c r="AG248" i="1"/>
  <c r="AG249" i="1"/>
  <c r="AG250" i="1"/>
  <c r="AG251" i="1"/>
  <c r="AG252" i="1"/>
  <c r="AG253" i="1"/>
  <c r="AG254" i="1"/>
  <c r="AG255" i="1"/>
  <c r="AG256" i="1"/>
  <c r="AG257" i="1"/>
  <c r="AG258" i="1"/>
  <c r="AG259" i="1"/>
  <c r="AG260" i="1"/>
  <c r="AG261" i="1"/>
  <c r="AG262" i="1"/>
  <c r="AG263" i="1"/>
  <c r="AG264" i="1"/>
  <c r="S265" i="1"/>
  <c r="U265" i="1"/>
  <c r="N384" i="1" s="1"/>
  <c r="W265" i="1"/>
  <c r="N388" i="1" s="1"/>
  <c r="Y265" i="1"/>
  <c r="N392" i="1" s="1"/>
  <c r="AH241" i="1"/>
  <c r="AH245" i="1"/>
  <c r="AH249" i="1"/>
  <c r="AH250" i="1"/>
  <c r="AH251" i="1"/>
  <c r="AH252" i="1"/>
  <c r="AH253" i="1"/>
  <c r="AH255" i="1"/>
  <c r="AH257" i="1"/>
  <c r="AH258" i="1"/>
  <c r="AH259" i="1"/>
  <c r="AH262" i="1"/>
  <c r="AH263" i="1"/>
  <c r="AB265" i="1"/>
  <c r="N373" i="1" s="1"/>
  <c r="AC265" i="1"/>
  <c r="N369" i="1" s="1"/>
  <c r="AD265" i="1"/>
  <c r="N370" i="1" s="1"/>
  <c r="AE265" i="1"/>
  <c r="I265" i="1"/>
  <c r="AG215" i="1"/>
  <c r="AG216" i="1"/>
  <c r="AG217" i="1"/>
  <c r="AG218" i="1"/>
  <c r="AG219" i="1"/>
  <c r="AG220" i="1"/>
  <c r="AG221" i="1"/>
  <c r="AG222" i="1"/>
  <c r="AG223" i="1"/>
  <c r="AG224" i="1"/>
  <c r="AG225" i="1"/>
  <c r="AG226" i="1"/>
  <c r="AG227" i="1"/>
  <c r="AG228" i="1"/>
  <c r="AG229" i="1"/>
  <c r="AG230" i="1"/>
  <c r="AG231" i="1"/>
  <c r="AG232" i="1"/>
  <c r="AG233" i="1"/>
  <c r="AG234" i="1"/>
  <c r="M380" i="1"/>
  <c r="M384" i="1"/>
  <c r="M388" i="1"/>
  <c r="AH215" i="1"/>
  <c r="AH219" i="1"/>
  <c r="AH227" i="1"/>
  <c r="AH233" i="1"/>
  <c r="AH234" i="1"/>
  <c r="M373" i="1"/>
  <c r="M370"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L388" i="1"/>
  <c r="AH189" i="1"/>
  <c r="AH190" i="1"/>
  <c r="AH191" i="1"/>
  <c r="AH192" i="1"/>
  <c r="AH193" i="1"/>
  <c r="AH194" i="1"/>
  <c r="AH197" i="1"/>
  <c r="AH199" i="1"/>
  <c r="AH212" i="1"/>
  <c r="AG161" i="1"/>
  <c r="AG162" i="1"/>
  <c r="AG163" i="1"/>
  <c r="AG164" i="1"/>
  <c r="AG165" i="1"/>
  <c r="AG166" i="1"/>
  <c r="AG167" i="1"/>
  <c r="AG168" i="1"/>
  <c r="AG169" i="1"/>
  <c r="AG170" i="1"/>
  <c r="AG171" i="1"/>
  <c r="AG172" i="1"/>
  <c r="AG173" i="1"/>
  <c r="AG174" i="1"/>
  <c r="AG175" i="1"/>
  <c r="AG176" i="1"/>
  <c r="AG177" i="1"/>
  <c r="AG178" i="1"/>
  <c r="AG179" i="1"/>
  <c r="AG180" i="1"/>
  <c r="AG181" i="1"/>
  <c r="AG182" i="1"/>
  <c r="AG183" i="1"/>
  <c r="K384" i="1"/>
  <c r="W187" i="1"/>
  <c r="AH162" i="1"/>
  <c r="AH163" i="1"/>
  <c r="AH164" i="1"/>
  <c r="AH165" i="1"/>
  <c r="AH166" i="1"/>
  <c r="AH167" i="1"/>
  <c r="AH169" i="1"/>
  <c r="AH170" i="1"/>
  <c r="AH176" i="1"/>
  <c r="AH177" i="1"/>
  <c r="K373" i="1"/>
  <c r="K370"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J384" i="1"/>
  <c r="AH136" i="1"/>
  <c r="AH137" i="1"/>
  <c r="AH138" i="1"/>
  <c r="AH139" i="1"/>
  <c r="AH141" i="1"/>
  <c r="AH142" i="1"/>
  <c r="AH143" i="1"/>
  <c r="AH144" i="1"/>
  <c r="AH146" i="1"/>
  <c r="AH147" i="1"/>
  <c r="AH148" i="1"/>
  <c r="AH150" i="1"/>
  <c r="AH151" i="1"/>
  <c r="AH153" i="1"/>
  <c r="AH157" i="1"/>
  <c r="J370"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S133" i="1"/>
  <c r="U133" i="1"/>
  <c r="I384" i="1" s="1"/>
  <c r="W133" i="1"/>
  <c r="I388" i="1" s="1"/>
  <c r="AH108" i="1"/>
  <c r="AH109" i="1"/>
  <c r="AH110" i="1"/>
  <c r="AH111" i="1"/>
  <c r="AH113" i="1"/>
  <c r="AH114" i="1"/>
  <c r="AH115" i="1"/>
  <c r="AH119" i="1"/>
  <c r="AH121" i="1"/>
  <c r="AH123" i="1"/>
  <c r="AH124" i="1"/>
  <c r="AH126" i="1"/>
  <c r="AH127" i="1"/>
  <c r="AH131" i="1"/>
  <c r="AH132" i="1"/>
  <c r="AB133" i="1"/>
  <c r="I373" i="1" s="1"/>
  <c r="AC133" i="1"/>
  <c r="I369" i="1" s="1"/>
  <c r="I370" i="1"/>
  <c r="AE133" i="1"/>
  <c r="I133"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S106" i="1"/>
  <c r="U106" i="1"/>
  <c r="H384" i="1" s="1"/>
  <c r="W106" i="1"/>
  <c r="H388" i="1" s="1"/>
  <c r="AH86" i="1"/>
  <c r="AH95" i="1"/>
  <c r="AH97" i="1"/>
  <c r="AB106" i="1"/>
  <c r="H373" i="1" s="1"/>
  <c r="AC106" i="1"/>
  <c r="H369" i="1" s="1"/>
  <c r="AD106" i="1"/>
  <c r="H370" i="1" s="1"/>
  <c r="AE106" i="1"/>
  <c r="I10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S53" i="1"/>
  <c r="U53" i="1"/>
  <c r="F384" i="1" s="1"/>
  <c r="W53" i="1"/>
  <c r="F388" i="1" s="1"/>
  <c r="AH32" i="1"/>
  <c r="AH35" i="1"/>
  <c r="AH37" i="1"/>
  <c r="AH45" i="1"/>
  <c r="AB53" i="1"/>
  <c r="F373" i="1" s="1"/>
  <c r="AC53" i="1"/>
  <c r="F369" i="1" s="1"/>
  <c r="AD53" i="1"/>
  <c r="F370" i="1" s="1"/>
  <c r="AE53" i="1"/>
  <c r="AG2" i="1"/>
  <c r="AG3" i="1"/>
  <c r="AG4" i="1"/>
  <c r="AG5" i="1"/>
  <c r="AG6" i="1"/>
  <c r="AG7" i="1"/>
  <c r="AG8" i="1"/>
  <c r="AG9" i="1"/>
  <c r="AG10" i="1"/>
  <c r="AG11" i="1"/>
  <c r="AG12" i="1"/>
  <c r="AG13" i="1"/>
  <c r="AG14" i="1"/>
  <c r="AG15" i="1"/>
  <c r="AG16" i="1"/>
  <c r="AG17" i="1"/>
  <c r="AG18" i="1"/>
  <c r="AG19" i="1"/>
  <c r="AG20" i="1"/>
  <c r="AG21" i="1"/>
  <c r="AG22" i="1"/>
  <c r="AG24" i="1"/>
  <c r="E388" i="1"/>
  <c r="AH2" i="1"/>
  <c r="AH10" i="1"/>
  <c r="AH11" i="1"/>
  <c r="AH14" i="1"/>
  <c r="AH22" i="1"/>
  <c r="AB25" i="1"/>
  <c r="E373" i="1" s="1"/>
  <c r="AC25" i="1"/>
  <c r="E369" i="1" s="1"/>
  <c r="AD25" i="1"/>
  <c r="AE25" i="1"/>
  <c r="AG55" i="1"/>
  <c r="AG56" i="1"/>
  <c r="AG57" i="1"/>
  <c r="AG58" i="1"/>
  <c r="AG59" i="1"/>
  <c r="AG60" i="1"/>
  <c r="AG61" i="1"/>
  <c r="AG62" i="1"/>
  <c r="AG63" i="1"/>
  <c r="AG64" i="1"/>
  <c r="AG65" i="1"/>
  <c r="AG66" i="1"/>
  <c r="AG67" i="1"/>
  <c r="AG68" i="1"/>
  <c r="AG69" i="1"/>
  <c r="AG70" i="1"/>
  <c r="AG71" i="1"/>
  <c r="AG72" i="1"/>
  <c r="AG73" i="1"/>
  <c r="AG74" i="1"/>
  <c r="AG75" i="1"/>
  <c r="AG76" i="1"/>
  <c r="AG77" i="1"/>
  <c r="AG78" i="1"/>
  <c r="S79" i="1"/>
  <c r="U79" i="1"/>
  <c r="G384" i="1" s="1"/>
  <c r="W79" i="1"/>
  <c r="G388" i="1" s="1"/>
  <c r="Y79" i="1"/>
  <c r="G392" i="1" s="1"/>
  <c r="AH66" i="1"/>
  <c r="AB79" i="1"/>
  <c r="G373" i="1" s="1"/>
  <c r="AC79" i="1"/>
  <c r="G369" i="1" s="1"/>
  <c r="AD79" i="1"/>
  <c r="G370" i="1" s="1"/>
  <c r="AE79" i="1"/>
  <c r="I79" i="1"/>
  <c r="AG184" i="1"/>
  <c r="AH184" i="1"/>
  <c r="AG235" i="1"/>
  <c r="AG236" i="1"/>
  <c r="M269" i="1"/>
  <c r="N269" i="1" s="1"/>
  <c r="V269" i="1" s="1"/>
  <c r="M270" i="1"/>
  <c r="N270" i="1" s="1"/>
  <c r="V270" i="1" s="1"/>
  <c r="M271" i="1"/>
  <c r="N271" i="1" s="1"/>
  <c r="V271" i="1" s="1"/>
  <c r="M272" i="1"/>
  <c r="N272" i="1" s="1"/>
  <c r="V272" i="1" s="1"/>
  <c r="M273" i="1"/>
  <c r="N273" i="1" s="1"/>
  <c r="V273" i="1" s="1"/>
  <c r="M274" i="1"/>
  <c r="N274" i="1" s="1"/>
  <c r="V274" i="1" s="1"/>
  <c r="M275" i="1"/>
  <c r="N275" i="1" s="1"/>
  <c r="V275" i="1" s="1"/>
  <c r="M276" i="1"/>
  <c r="N276" i="1" s="1"/>
  <c r="V276" i="1" s="1"/>
  <c r="M277" i="1"/>
  <c r="N277" i="1" s="1"/>
  <c r="V277" i="1" s="1"/>
  <c r="M278" i="1"/>
  <c r="N278" i="1" s="1"/>
  <c r="V278" i="1" s="1"/>
  <c r="M279" i="1"/>
  <c r="N279" i="1" s="1"/>
  <c r="V279" i="1" s="1"/>
  <c r="M280" i="1"/>
  <c r="N280" i="1" s="1"/>
  <c r="V280" i="1" s="1"/>
  <c r="M281" i="1"/>
  <c r="N281" i="1" s="1"/>
  <c r="V281" i="1" s="1"/>
  <c r="M282" i="1"/>
  <c r="N282" i="1" s="1"/>
  <c r="V282" i="1" s="1"/>
  <c r="M283" i="1"/>
  <c r="N283" i="1" s="1"/>
  <c r="V283" i="1" s="1"/>
  <c r="M284" i="1"/>
  <c r="N284" i="1" s="1"/>
  <c r="V284" i="1" s="1"/>
  <c r="M285" i="1"/>
  <c r="N285" i="1" s="1"/>
  <c r="V285" i="1" s="1"/>
  <c r="M286" i="1"/>
  <c r="N286" i="1" s="1"/>
  <c r="V286" i="1" s="1"/>
  <c r="M287" i="1"/>
  <c r="N287" i="1" s="1"/>
  <c r="V287" i="1" s="1"/>
  <c r="M288" i="1"/>
  <c r="N288" i="1" s="1"/>
  <c r="V288" i="1" s="1"/>
  <c r="M289" i="1"/>
  <c r="N289" i="1" s="1"/>
  <c r="V289" i="1" s="1"/>
  <c r="M290" i="1"/>
  <c r="N290" i="1" s="1"/>
  <c r="V290" i="1" s="1"/>
  <c r="M291" i="1"/>
  <c r="N291" i="1" s="1"/>
  <c r="V291" i="1" s="1"/>
  <c r="M292" i="1"/>
  <c r="N292" i="1" s="1"/>
  <c r="V292" i="1" s="1"/>
  <c r="M293" i="1"/>
  <c r="N293" i="1" s="1"/>
  <c r="V293" i="1" s="1"/>
  <c r="M294" i="1"/>
  <c r="N294" i="1" s="1"/>
  <c r="V294" i="1" s="1"/>
  <c r="M295" i="1"/>
  <c r="N295" i="1" s="1"/>
  <c r="V295" i="1" s="1"/>
  <c r="M296" i="1"/>
  <c r="N296" i="1" s="1"/>
  <c r="V296" i="1" s="1"/>
  <c r="M297" i="1"/>
  <c r="N297" i="1" s="1"/>
  <c r="V297" i="1" s="1"/>
  <c r="M298" i="1"/>
  <c r="N298" i="1" s="1"/>
  <c r="V298" i="1" s="1"/>
  <c r="M299" i="1"/>
  <c r="N299" i="1" s="1"/>
  <c r="V299" i="1" s="1"/>
  <c r="M300" i="1"/>
  <c r="N300" i="1" s="1"/>
  <c r="V300" i="1" s="1"/>
  <c r="M301" i="1"/>
  <c r="N301" i="1" s="1"/>
  <c r="V301" i="1" s="1"/>
  <c r="M302" i="1"/>
  <c r="N302" i="1" s="1"/>
  <c r="V302" i="1" s="1"/>
  <c r="M303" i="1"/>
  <c r="N303" i="1" s="1"/>
  <c r="V303" i="1" s="1"/>
  <c r="M304" i="1"/>
  <c r="N304" i="1" s="1"/>
  <c r="V304" i="1" s="1"/>
  <c r="M305" i="1"/>
  <c r="N305" i="1" s="1"/>
  <c r="V305" i="1" s="1"/>
  <c r="M306" i="1"/>
  <c r="N306" i="1" s="1"/>
  <c r="V306" i="1" s="1"/>
  <c r="M307" i="1"/>
  <c r="N307" i="1" s="1"/>
  <c r="V307" i="1" s="1"/>
  <c r="M308" i="1"/>
  <c r="N308" i="1" s="1"/>
  <c r="V308" i="1" s="1"/>
  <c r="M309" i="1"/>
  <c r="N309" i="1" s="1"/>
  <c r="V309" i="1" s="1"/>
  <c r="M310" i="1"/>
  <c r="N310" i="1" s="1"/>
  <c r="V310" i="1" s="1"/>
  <c r="M311" i="1"/>
  <c r="N311" i="1" s="1"/>
  <c r="V311" i="1" s="1"/>
  <c r="M312" i="1"/>
  <c r="N312" i="1" s="1"/>
  <c r="V312" i="1" s="1"/>
  <c r="M313" i="1"/>
  <c r="N313" i="1" s="1"/>
  <c r="V313" i="1" s="1"/>
  <c r="M314" i="1"/>
  <c r="N314" i="1" s="1"/>
  <c r="V314" i="1" s="1"/>
  <c r="M315" i="1"/>
  <c r="N315" i="1" s="1"/>
  <c r="V315" i="1" s="1"/>
  <c r="M316" i="1"/>
  <c r="N316" i="1" s="1"/>
  <c r="V316" i="1" s="1"/>
  <c r="M317" i="1"/>
  <c r="N317" i="1" s="1"/>
  <c r="V317" i="1" s="1"/>
  <c r="M318" i="1"/>
  <c r="N318" i="1" s="1"/>
  <c r="V318" i="1" s="1"/>
  <c r="M319" i="1"/>
  <c r="N319" i="1" s="1"/>
  <c r="V319" i="1" s="1"/>
  <c r="M320" i="1"/>
  <c r="N320" i="1" s="1"/>
  <c r="V320" i="1" s="1"/>
  <c r="F371" i="1"/>
  <c r="G371" i="1"/>
  <c r="H371" i="1"/>
  <c r="I371" i="1"/>
  <c r="J371" i="1"/>
  <c r="K371" i="1"/>
  <c r="L370" i="1"/>
  <c r="L371" i="1"/>
  <c r="M371" i="1"/>
  <c r="N371" i="1"/>
  <c r="E371" i="1"/>
  <c r="J373" i="1"/>
  <c r="L373" i="1"/>
  <c r="AI254" i="1"/>
  <c r="AJ254" i="1"/>
  <c r="AK254" i="1"/>
  <c r="S275" i="1"/>
  <c r="W275" i="1" s="1"/>
  <c r="AI260" i="1"/>
  <c r="AJ260" i="1"/>
  <c r="AK260" i="1"/>
  <c r="AI261" i="1"/>
  <c r="AJ261" i="1"/>
  <c r="AK261" i="1"/>
  <c r="AI262" i="1"/>
  <c r="AJ262" i="1"/>
  <c r="AK262" i="1"/>
  <c r="AI263" i="1"/>
  <c r="AJ263" i="1"/>
  <c r="AK263" i="1"/>
  <c r="AI264" i="1"/>
  <c r="AJ264" i="1"/>
  <c r="AK264" i="1"/>
  <c r="AI227" i="1"/>
  <c r="AJ227" i="1"/>
  <c r="AK227" i="1"/>
  <c r="AI228" i="1"/>
  <c r="AJ228" i="1"/>
  <c r="AK228" i="1"/>
  <c r="AI229" i="1"/>
  <c r="AJ229" i="1"/>
  <c r="AK229" i="1"/>
  <c r="AI230" i="1"/>
  <c r="AJ230" i="1"/>
  <c r="AK230" i="1"/>
  <c r="AI231" i="1"/>
  <c r="AJ231" i="1"/>
  <c r="AK231" i="1"/>
  <c r="AI232" i="1"/>
  <c r="AJ232" i="1"/>
  <c r="AK232" i="1"/>
  <c r="AI233" i="1"/>
  <c r="AJ233" i="1"/>
  <c r="AK233" i="1"/>
  <c r="AI234" i="1"/>
  <c r="AJ234" i="1"/>
  <c r="AK234" i="1"/>
  <c r="AI235" i="1"/>
  <c r="AJ235" i="1"/>
  <c r="AK235" i="1"/>
  <c r="AI236" i="1"/>
  <c r="AJ236" i="1"/>
  <c r="AK236" i="1"/>
  <c r="AI238" i="1"/>
  <c r="AJ238" i="1"/>
  <c r="AK238" i="1"/>
  <c r="AI177" i="1"/>
  <c r="AJ177" i="1"/>
  <c r="AK177" i="1"/>
  <c r="AI178" i="1"/>
  <c r="AJ178" i="1"/>
  <c r="AK178" i="1"/>
  <c r="AI179" i="1"/>
  <c r="AJ179" i="1"/>
  <c r="AK179" i="1"/>
  <c r="AI180" i="1"/>
  <c r="AJ180" i="1"/>
  <c r="AK180" i="1"/>
  <c r="AI181" i="1"/>
  <c r="AJ181" i="1"/>
  <c r="AK181" i="1"/>
  <c r="AI182" i="1"/>
  <c r="AJ182" i="1"/>
  <c r="AK182" i="1"/>
  <c r="AI183" i="1"/>
  <c r="AJ183" i="1"/>
  <c r="AK183" i="1"/>
  <c r="AI184" i="1"/>
  <c r="AJ184" i="1"/>
  <c r="AK184" i="1"/>
  <c r="AI186" i="1"/>
  <c r="AJ186" i="1"/>
  <c r="AK186" i="1"/>
  <c r="AI158" i="1"/>
  <c r="AJ158" i="1"/>
  <c r="AK158" i="1"/>
  <c r="AI132" i="1"/>
  <c r="AJ132" i="1"/>
  <c r="AK132" i="1"/>
  <c r="AI101" i="1"/>
  <c r="AJ101" i="1"/>
  <c r="AK101" i="1"/>
  <c r="AI102" i="1"/>
  <c r="AJ102" i="1"/>
  <c r="AK102" i="1"/>
  <c r="AI103" i="1"/>
  <c r="AJ103" i="1"/>
  <c r="AK103" i="1"/>
  <c r="AI104" i="1"/>
  <c r="AJ104" i="1"/>
  <c r="AK104" i="1"/>
  <c r="AI105" i="1"/>
  <c r="AJ105" i="1"/>
  <c r="AK105" i="1"/>
  <c r="B244" i="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16" i="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162" i="1"/>
  <c r="B163" i="1" s="1"/>
  <c r="B164" i="1" s="1"/>
  <c r="B165" i="1" s="1"/>
  <c r="B166" i="1" s="1"/>
  <c r="B167" i="1" s="1"/>
  <c r="B168" i="1" s="1"/>
  <c r="B169" i="1" s="1"/>
  <c r="B170" i="1" s="1"/>
  <c r="B136" i="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09" i="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56" i="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AI68" i="1"/>
  <c r="AJ68" i="1"/>
  <c r="AK68" i="1"/>
  <c r="AI69" i="1"/>
  <c r="AJ69" i="1"/>
  <c r="AK69" i="1"/>
  <c r="AI70" i="1"/>
  <c r="AJ70" i="1"/>
  <c r="AK70" i="1"/>
  <c r="AI71" i="1"/>
  <c r="AJ71" i="1"/>
  <c r="AK71" i="1"/>
  <c r="AI72" i="1"/>
  <c r="AJ72" i="1"/>
  <c r="AK72" i="1"/>
  <c r="AI73" i="1"/>
  <c r="AJ73" i="1"/>
  <c r="AK73" i="1"/>
  <c r="AI74" i="1"/>
  <c r="AJ74" i="1"/>
  <c r="AK74" i="1"/>
  <c r="AI75" i="1"/>
  <c r="AJ75" i="1"/>
  <c r="AK75" i="1"/>
  <c r="AI76" i="1"/>
  <c r="AJ76" i="1"/>
  <c r="AK76" i="1"/>
  <c r="AI77" i="1"/>
  <c r="AJ77" i="1"/>
  <c r="AK77" i="1"/>
  <c r="AI78" i="1"/>
  <c r="AJ78" i="1"/>
  <c r="AK78" i="1"/>
  <c r="AI42" i="1"/>
  <c r="AJ42" i="1"/>
  <c r="AK42" i="1"/>
  <c r="AI43" i="1"/>
  <c r="AJ43" i="1"/>
  <c r="AK43" i="1"/>
  <c r="AI44" i="1"/>
  <c r="AJ44" i="1"/>
  <c r="AK44" i="1"/>
  <c r="AI45" i="1"/>
  <c r="AJ45" i="1"/>
  <c r="AK45" i="1"/>
  <c r="AI46" i="1"/>
  <c r="AJ46" i="1"/>
  <c r="AK46" i="1"/>
  <c r="AI47" i="1"/>
  <c r="AJ47" i="1"/>
  <c r="AK47" i="1"/>
  <c r="AI48" i="1"/>
  <c r="AJ48" i="1"/>
  <c r="AK48" i="1"/>
  <c r="AI49" i="1"/>
  <c r="AJ49" i="1"/>
  <c r="AK49" i="1"/>
  <c r="AI50" i="1"/>
  <c r="AJ50" i="1"/>
  <c r="AK50" i="1"/>
  <c r="AI51" i="1"/>
  <c r="AJ51" i="1"/>
  <c r="AK51" i="1"/>
  <c r="AI52" i="1"/>
  <c r="AJ52" i="1"/>
  <c r="AK52" i="1"/>
  <c r="B28" i="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AK16" i="1"/>
  <c r="AK17" i="1"/>
  <c r="AK18" i="1"/>
  <c r="AK19" i="1"/>
  <c r="AK20" i="1"/>
  <c r="AK21" i="1"/>
  <c r="AK22" i="1"/>
  <c r="AK23" i="1"/>
  <c r="AK24"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AI124" i="1"/>
  <c r="AJ124" i="1"/>
  <c r="AK124" i="1"/>
  <c r="AI17" i="1"/>
  <c r="AJ17" i="1"/>
  <c r="AI18" i="1"/>
  <c r="AJ18" i="1"/>
  <c r="AI19" i="1"/>
  <c r="AJ19" i="1"/>
  <c r="AI20" i="1"/>
  <c r="AJ20" i="1"/>
  <c r="AI21" i="1"/>
  <c r="AJ21" i="1"/>
  <c r="AI22" i="1"/>
  <c r="AJ22" i="1"/>
  <c r="AI23" i="1"/>
  <c r="AJ23" i="1"/>
  <c r="AI24" i="1"/>
  <c r="AJ24" i="1"/>
  <c r="AI16" i="1"/>
  <c r="AJ16" i="1"/>
  <c r="B190" i="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S312" i="1"/>
  <c r="W312" i="1" s="1"/>
  <c r="S269" i="1"/>
  <c r="W269" i="1" s="1"/>
  <c r="S270" i="1"/>
  <c r="W270" i="1" s="1"/>
  <c r="S271" i="1"/>
  <c r="W271" i="1" s="1"/>
  <c r="S272" i="1"/>
  <c r="W272" i="1" s="1"/>
  <c r="S273" i="1"/>
  <c r="W273" i="1" s="1"/>
  <c r="S274" i="1"/>
  <c r="W274" i="1" s="1"/>
  <c r="S276" i="1"/>
  <c r="W276" i="1" s="1"/>
  <c r="S277" i="1"/>
  <c r="W277" i="1" s="1"/>
  <c r="S278" i="1"/>
  <c r="W278" i="1" s="1"/>
  <c r="S279" i="1"/>
  <c r="W279" i="1" s="1"/>
  <c r="S280" i="1"/>
  <c r="W280" i="1" s="1"/>
  <c r="S281" i="1"/>
  <c r="W281" i="1" s="1"/>
  <c r="S282" i="1"/>
  <c r="W282" i="1" s="1"/>
  <c r="S283" i="1"/>
  <c r="W283" i="1" s="1"/>
  <c r="S284" i="1"/>
  <c r="W284" i="1" s="1"/>
  <c r="S285" i="1"/>
  <c r="W285" i="1" s="1"/>
  <c r="S286" i="1"/>
  <c r="W286" i="1" s="1"/>
  <c r="S287" i="1"/>
  <c r="W287" i="1" s="1"/>
  <c r="S288" i="1"/>
  <c r="W288" i="1" s="1"/>
  <c r="S289" i="1"/>
  <c r="W289" i="1" s="1"/>
  <c r="S290" i="1"/>
  <c r="W290" i="1" s="1"/>
  <c r="S291" i="1"/>
  <c r="W291" i="1" s="1"/>
  <c r="S292" i="1"/>
  <c r="W292" i="1" s="1"/>
  <c r="S293" i="1"/>
  <c r="W293" i="1" s="1"/>
  <c r="S294" i="1"/>
  <c r="W294" i="1" s="1"/>
  <c r="S295" i="1"/>
  <c r="W295" i="1" s="1"/>
  <c r="S296" i="1"/>
  <c r="W296" i="1" s="1"/>
  <c r="S297" i="1"/>
  <c r="W297" i="1" s="1"/>
  <c r="S298" i="1"/>
  <c r="W298" i="1" s="1"/>
  <c r="S299" i="1"/>
  <c r="W299" i="1" s="1"/>
  <c r="S300" i="1"/>
  <c r="W300" i="1" s="1"/>
  <c r="S301" i="1"/>
  <c r="W301" i="1" s="1"/>
  <c r="S302" i="1"/>
  <c r="W302" i="1" s="1"/>
  <c r="S303" i="1"/>
  <c r="W303" i="1" s="1"/>
  <c r="S304" i="1"/>
  <c r="W304" i="1" s="1"/>
  <c r="S305" i="1"/>
  <c r="W305" i="1" s="1"/>
  <c r="S306" i="1"/>
  <c r="W306" i="1" s="1"/>
  <c r="S307" i="1"/>
  <c r="W307" i="1" s="1"/>
  <c r="S308" i="1"/>
  <c r="W308" i="1" s="1"/>
  <c r="S309" i="1"/>
  <c r="W309" i="1" s="1"/>
  <c r="S310" i="1"/>
  <c r="W310" i="1" s="1"/>
  <c r="S311" i="1"/>
  <c r="W311" i="1" s="1"/>
  <c r="S313" i="1"/>
  <c r="W313" i="1" s="1"/>
  <c r="S314" i="1"/>
  <c r="W314" i="1" s="1"/>
  <c r="S315" i="1"/>
  <c r="W315" i="1" s="1"/>
  <c r="S316" i="1"/>
  <c r="W316" i="1" s="1"/>
  <c r="S317" i="1"/>
  <c r="W317" i="1" s="1"/>
  <c r="S318" i="1"/>
  <c r="W318" i="1" s="1"/>
  <c r="S319" i="1"/>
  <c r="W319" i="1" s="1"/>
  <c r="S320" i="1"/>
  <c r="W320" i="1" s="1"/>
  <c r="E392" i="1"/>
  <c r="E384" i="1"/>
  <c r="L384" i="1"/>
  <c r="L380" i="1"/>
  <c r="J380" i="1"/>
  <c r="J388" i="1"/>
  <c r="M391" i="1"/>
  <c r="M383" i="1"/>
  <c r="M387" i="1"/>
  <c r="N383" i="1"/>
  <c r="N387" i="1"/>
  <c r="N391" i="1"/>
  <c r="E391" i="1"/>
  <c r="E379" i="1"/>
  <c r="E383" i="1"/>
  <c r="E387" i="1"/>
  <c r="G383" i="1"/>
  <c r="G387" i="1"/>
  <c r="G391" i="1"/>
  <c r="H383" i="1"/>
  <c r="H387" i="1"/>
  <c r="H391" i="1"/>
  <c r="J383" i="1"/>
  <c r="J387" i="1"/>
  <c r="J379" i="1"/>
  <c r="J391" i="1"/>
  <c r="K383" i="1"/>
  <c r="K387" i="1"/>
  <c r="K391" i="1"/>
  <c r="L383" i="1"/>
  <c r="L387" i="1"/>
  <c r="L379" i="1"/>
  <c r="L391" i="1"/>
  <c r="F387" i="1"/>
  <c r="F391" i="1"/>
  <c r="F379" i="1"/>
  <c r="F383" i="1"/>
  <c r="I383" i="1"/>
  <c r="I387" i="1"/>
  <c r="I391" i="1"/>
  <c r="AJ2" i="1"/>
  <c r="AJ3" i="1"/>
  <c r="AJ4" i="1"/>
  <c r="AJ5" i="1"/>
  <c r="AJ6" i="1"/>
  <c r="AJ7" i="1"/>
  <c r="AJ8" i="1"/>
  <c r="AJ9" i="1"/>
  <c r="AJ10" i="1"/>
  <c r="AJ11" i="1"/>
  <c r="AJ12" i="1"/>
  <c r="AJ13" i="1"/>
  <c r="AJ14" i="1"/>
  <c r="AJ15" i="1"/>
  <c r="AJ27" i="1"/>
  <c r="AJ28" i="1"/>
  <c r="AJ29" i="1"/>
  <c r="AJ30" i="1"/>
  <c r="AJ31" i="1"/>
  <c r="AJ32" i="1"/>
  <c r="AJ33" i="1"/>
  <c r="AJ34" i="1"/>
  <c r="AJ35" i="1"/>
  <c r="AJ36" i="1"/>
  <c r="AJ37" i="1"/>
  <c r="AJ38" i="1"/>
  <c r="AJ39" i="1"/>
  <c r="AJ40" i="1"/>
  <c r="AJ41" i="1"/>
  <c r="AJ55" i="1"/>
  <c r="AJ56" i="1"/>
  <c r="AJ57" i="1"/>
  <c r="AJ58" i="1"/>
  <c r="AJ59" i="1"/>
  <c r="AJ60" i="1"/>
  <c r="AJ61" i="1"/>
  <c r="AJ62" i="1"/>
  <c r="AJ63" i="1"/>
  <c r="AJ64" i="1"/>
  <c r="AJ65" i="1"/>
  <c r="AJ66" i="1"/>
  <c r="AJ67" i="1"/>
  <c r="AJ81" i="1"/>
  <c r="AJ82" i="1"/>
  <c r="AJ83" i="1"/>
  <c r="AJ84" i="1"/>
  <c r="AJ85" i="1"/>
  <c r="AJ86" i="1"/>
  <c r="AJ87" i="1"/>
  <c r="AJ88" i="1"/>
  <c r="AJ89" i="1"/>
  <c r="AJ90" i="1"/>
  <c r="AJ91" i="1"/>
  <c r="AJ92" i="1"/>
  <c r="AJ93" i="1"/>
  <c r="AJ94" i="1"/>
  <c r="AJ95" i="1"/>
  <c r="AJ96" i="1"/>
  <c r="AJ97" i="1"/>
  <c r="AJ98" i="1"/>
  <c r="AJ99" i="1"/>
  <c r="AJ100" i="1"/>
  <c r="AJ108" i="1"/>
  <c r="AJ109" i="1"/>
  <c r="AJ110" i="1"/>
  <c r="AJ111" i="1"/>
  <c r="AJ112" i="1"/>
  <c r="AJ113" i="1"/>
  <c r="AJ114" i="1"/>
  <c r="AJ115" i="1"/>
  <c r="AJ116" i="1"/>
  <c r="AJ117" i="1"/>
  <c r="AJ118" i="1"/>
  <c r="AJ119" i="1"/>
  <c r="AJ120" i="1"/>
  <c r="AJ121" i="1"/>
  <c r="AJ122" i="1"/>
  <c r="AJ123" i="1"/>
  <c r="AJ125" i="1"/>
  <c r="AJ126" i="1"/>
  <c r="AJ127" i="1"/>
  <c r="AJ128" i="1"/>
  <c r="AJ129" i="1"/>
  <c r="AJ130" i="1"/>
  <c r="AJ131" i="1"/>
  <c r="AJ135" i="1"/>
  <c r="AJ136" i="1"/>
  <c r="AJ137" i="1"/>
  <c r="AJ138" i="1"/>
  <c r="AJ139" i="1"/>
  <c r="AJ140" i="1"/>
  <c r="AJ141" i="1"/>
  <c r="AJ142" i="1"/>
  <c r="AJ143" i="1"/>
  <c r="AJ144" i="1"/>
  <c r="AJ145" i="1"/>
  <c r="AJ146" i="1"/>
  <c r="AJ147" i="1"/>
  <c r="AJ148" i="1"/>
  <c r="AJ149" i="1"/>
  <c r="AJ150" i="1"/>
  <c r="AJ151" i="1"/>
  <c r="AJ152" i="1"/>
  <c r="AJ153" i="1"/>
  <c r="AJ154" i="1"/>
  <c r="AJ155" i="1"/>
  <c r="AJ156" i="1"/>
  <c r="AJ157" i="1"/>
  <c r="AJ161" i="1"/>
  <c r="AJ162" i="1"/>
  <c r="AJ163" i="1"/>
  <c r="AJ164" i="1"/>
  <c r="AJ165" i="1"/>
  <c r="AJ166" i="1"/>
  <c r="AJ167" i="1"/>
  <c r="AJ168" i="1"/>
  <c r="AJ169" i="1"/>
  <c r="AJ170" i="1"/>
  <c r="AJ171" i="1"/>
  <c r="AJ172" i="1"/>
  <c r="AJ173" i="1"/>
  <c r="AJ174" i="1"/>
  <c r="AJ175" i="1"/>
  <c r="AJ176" i="1"/>
  <c r="AJ189" i="1"/>
  <c r="AJ190" i="1"/>
  <c r="AJ191" i="1"/>
  <c r="AJ192" i="1"/>
  <c r="AJ193" i="1"/>
  <c r="AJ194" i="1"/>
  <c r="AJ195" i="1"/>
  <c r="AJ196" i="1"/>
  <c r="AJ197" i="1"/>
  <c r="AJ198" i="1"/>
  <c r="AJ199" i="1"/>
  <c r="AJ200" i="1"/>
  <c r="AJ201" i="1"/>
  <c r="AJ202" i="1"/>
  <c r="AJ203" i="1"/>
  <c r="AJ204" i="1"/>
  <c r="AJ205" i="1"/>
  <c r="AJ206" i="1"/>
  <c r="AJ207" i="1"/>
  <c r="AJ208" i="1"/>
  <c r="AJ209" i="1"/>
  <c r="AJ210" i="1"/>
  <c r="AJ211" i="1"/>
  <c r="AJ212" i="1"/>
  <c r="AJ215" i="1"/>
  <c r="AJ216" i="1"/>
  <c r="AJ217" i="1"/>
  <c r="AJ218" i="1"/>
  <c r="AJ219" i="1"/>
  <c r="AJ220" i="1"/>
  <c r="AJ221" i="1"/>
  <c r="AJ222" i="1"/>
  <c r="AJ223" i="1"/>
  <c r="AJ224" i="1"/>
  <c r="AJ225" i="1"/>
  <c r="AJ226" i="1"/>
  <c r="AJ241" i="1"/>
  <c r="AJ251" i="1"/>
  <c r="AJ252" i="1"/>
  <c r="AJ253" i="1"/>
  <c r="AJ255" i="1"/>
  <c r="AJ256" i="1"/>
  <c r="AJ257" i="1"/>
  <c r="AJ258" i="1"/>
  <c r="AJ259" i="1"/>
  <c r="AK2" i="1"/>
  <c r="AK3" i="1"/>
  <c r="AK4" i="1"/>
  <c r="AK5" i="1"/>
  <c r="AK6" i="1"/>
  <c r="AK7" i="1"/>
  <c r="AK8" i="1"/>
  <c r="AK9" i="1"/>
  <c r="AK10" i="1"/>
  <c r="AK11" i="1"/>
  <c r="AK12" i="1"/>
  <c r="AK13" i="1"/>
  <c r="AK14" i="1"/>
  <c r="AK15" i="1"/>
  <c r="AK27" i="1"/>
  <c r="AK28" i="1"/>
  <c r="AK29" i="1"/>
  <c r="AK30" i="1"/>
  <c r="AK31" i="1"/>
  <c r="AK32" i="1"/>
  <c r="AK33" i="1"/>
  <c r="AK34" i="1"/>
  <c r="AK35" i="1"/>
  <c r="AK36" i="1"/>
  <c r="AK37" i="1"/>
  <c r="AK38" i="1"/>
  <c r="AK39" i="1"/>
  <c r="AK40" i="1"/>
  <c r="AK41" i="1"/>
  <c r="AK55" i="1"/>
  <c r="AK56" i="1"/>
  <c r="AK57" i="1"/>
  <c r="AK58" i="1"/>
  <c r="AK59" i="1"/>
  <c r="AK60" i="1"/>
  <c r="AK61" i="1"/>
  <c r="AK62" i="1"/>
  <c r="AK63" i="1"/>
  <c r="AK64" i="1"/>
  <c r="AK65" i="1"/>
  <c r="AK66" i="1"/>
  <c r="AK67" i="1"/>
  <c r="AK81" i="1"/>
  <c r="AK82" i="1"/>
  <c r="AK83" i="1"/>
  <c r="AK84" i="1"/>
  <c r="AK85" i="1"/>
  <c r="AK86" i="1"/>
  <c r="AK87" i="1"/>
  <c r="AK88" i="1"/>
  <c r="AK89" i="1"/>
  <c r="AK90" i="1"/>
  <c r="AK91" i="1"/>
  <c r="AK92" i="1"/>
  <c r="AK93" i="1"/>
  <c r="AK94" i="1"/>
  <c r="AK95" i="1"/>
  <c r="AK96" i="1"/>
  <c r="AK97" i="1"/>
  <c r="AK98" i="1"/>
  <c r="AK99" i="1"/>
  <c r="AK100" i="1"/>
  <c r="AK108" i="1"/>
  <c r="AK109" i="1"/>
  <c r="AK110" i="1"/>
  <c r="AK111" i="1"/>
  <c r="AK112" i="1"/>
  <c r="AK113" i="1"/>
  <c r="AK114" i="1"/>
  <c r="AK115" i="1"/>
  <c r="AK116" i="1"/>
  <c r="AK117" i="1"/>
  <c r="AK118" i="1"/>
  <c r="AK119" i="1"/>
  <c r="AK120" i="1"/>
  <c r="AK121" i="1"/>
  <c r="AK122" i="1"/>
  <c r="AK123" i="1"/>
  <c r="AK125" i="1"/>
  <c r="AK126" i="1"/>
  <c r="AK127" i="1"/>
  <c r="AK128" i="1"/>
  <c r="AK129" i="1"/>
  <c r="AK130" i="1"/>
  <c r="AK131"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61" i="1"/>
  <c r="AK162" i="1"/>
  <c r="AK163" i="1"/>
  <c r="AK164" i="1"/>
  <c r="AK165" i="1"/>
  <c r="AK166" i="1"/>
  <c r="AK167" i="1"/>
  <c r="AK168" i="1"/>
  <c r="AK169" i="1"/>
  <c r="AK170" i="1"/>
  <c r="AK171" i="1"/>
  <c r="AK172" i="1"/>
  <c r="AK173" i="1"/>
  <c r="AK174" i="1"/>
  <c r="AK175" i="1"/>
  <c r="AK176" i="1"/>
  <c r="AK189" i="1"/>
  <c r="AK190" i="1"/>
  <c r="AK191" i="1"/>
  <c r="AK192" i="1"/>
  <c r="AK193" i="1"/>
  <c r="AK194" i="1"/>
  <c r="AK195" i="1"/>
  <c r="AK196" i="1"/>
  <c r="AK197" i="1"/>
  <c r="AK198" i="1"/>
  <c r="AK199" i="1"/>
  <c r="AK200" i="1"/>
  <c r="AK201" i="1"/>
  <c r="AK202" i="1"/>
  <c r="AK203" i="1"/>
  <c r="AK204" i="1"/>
  <c r="AK205" i="1"/>
  <c r="AK206" i="1"/>
  <c r="AK207" i="1"/>
  <c r="AK208" i="1"/>
  <c r="AK209" i="1"/>
  <c r="AK210" i="1"/>
  <c r="AK211" i="1"/>
  <c r="AK212" i="1"/>
  <c r="AK215" i="1"/>
  <c r="AK216" i="1"/>
  <c r="AK217" i="1"/>
  <c r="AK218" i="1"/>
  <c r="AK219" i="1"/>
  <c r="AK220" i="1"/>
  <c r="AK221" i="1"/>
  <c r="AK222" i="1"/>
  <c r="AK223" i="1"/>
  <c r="AK224" i="1"/>
  <c r="AK225" i="1"/>
  <c r="AK226" i="1"/>
  <c r="AK241" i="1"/>
  <c r="AK250" i="1"/>
  <c r="AK251" i="1"/>
  <c r="AK252" i="1"/>
  <c r="AK253" i="1"/>
  <c r="AK255" i="1"/>
  <c r="AK256" i="1"/>
  <c r="AK257" i="1"/>
  <c r="AK258" i="1"/>
  <c r="AK259" i="1"/>
  <c r="O398" i="1"/>
  <c r="O399" i="1"/>
  <c r="O400" i="1"/>
  <c r="AI258" i="1"/>
  <c r="AI259" i="1"/>
  <c r="AI208" i="1"/>
  <c r="AI209" i="1"/>
  <c r="AI210" i="1"/>
  <c r="AI211" i="1"/>
  <c r="AI212" i="1"/>
  <c r="AI175" i="1"/>
  <c r="AI176" i="1"/>
  <c r="AI157" i="1"/>
  <c r="AI130" i="1"/>
  <c r="AI131" i="1"/>
  <c r="AI100" i="1"/>
  <c r="X59" i="13"/>
  <c r="W59" i="13"/>
  <c r="V59" i="13"/>
  <c r="U59" i="13"/>
  <c r="S59" i="13"/>
  <c r="Y59" i="13" s="1"/>
  <c r="X129" i="13"/>
  <c r="W129" i="13"/>
  <c r="V129" i="13"/>
  <c r="U129" i="13"/>
  <c r="T129" i="13"/>
  <c r="X142" i="13"/>
  <c r="W142" i="13"/>
  <c r="V142" i="13"/>
  <c r="U142" i="13"/>
  <c r="S142" i="13"/>
  <c r="Y142" i="13" s="1"/>
  <c r="X36" i="13"/>
  <c r="W36" i="13"/>
  <c r="V36" i="13"/>
  <c r="U36" i="13"/>
  <c r="T36" i="13"/>
  <c r="X81" i="13"/>
  <c r="W81" i="13"/>
  <c r="V81" i="13"/>
  <c r="U81" i="13"/>
  <c r="S81" i="13"/>
  <c r="Y81" i="13" s="1"/>
  <c r="X77" i="13"/>
  <c r="W77" i="13"/>
  <c r="V77" i="13"/>
  <c r="U77" i="13"/>
  <c r="T77" i="13"/>
  <c r="X51" i="13"/>
  <c r="W51" i="13"/>
  <c r="V51" i="13"/>
  <c r="U51" i="13"/>
  <c r="S51" i="13"/>
  <c r="Y51" i="13"/>
  <c r="X70" i="13"/>
  <c r="W70" i="13"/>
  <c r="V70" i="13"/>
  <c r="U70" i="13"/>
  <c r="T70" i="13"/>
  <c r="X146" i="13"/>
  <c r="W146" i="13"/>
  <c r="V146" i="13"/>
  <c r="U146" i="13"/>
  <c r="S146" i="13"/>
  <c r="Y146" i="13" s="1"/>
  <c r="X30" i="13"/>
  <c r="W30" i="13"/>
  <c r="V30" i="13"/>
  <c r="U30" i="13"/>
  <c r="T30" i="13"/>
  <c r="X163" i="13"/>
  <c r="W163" i="13"/>
  <c r="V163" i="13"/>
  <c r="U163" i="13"/>
  <c r="S163" i="13"/>
  <c r="Y163" i="13" s="1"/>
  <c r="X95" i="13"/>
  <c r="W95" i="13"/>
  <c r="V95" i="13"/>
  <c r="U95" i="13"/>
  <c r="T95" i="13"/>
  <c r="X76" i="13"/>
  <c r="W76" i="13"/>
  <c r="V76" i="13"/>
  <c r="U76" i="13"/>
  <c r="S76" i="13"/>
  <c r="Y76" i="13" s="1"/>
  <c r="X116" i="13"/>
  <c r="W116" i="13"/>
  <c r="V116" i="13"/>
  <c r="U116" i="13"/>
  <c r="T116" i="13"/>
  <c r="X101" i="13"/>
  <c r="W101" i="13"/>
  <c r="V101" i="13"/>
  <c r="U101" i="13"/>
  <c r="S101" i="13"/>
  <c r="Y101" i="13" s="1"/>
  <c r="X3" i="13"/>
  <c r="W3" i="13"/>
  <c r="V3" i="13"/>
  <c r="U3" i="13"/>
  <c r="T3" i="13"/>
  <c r="X34" i="13"/>
  <c r="W34" i="13"/>
  <c r="V34" i="13"/>
  <c r="U34" i="13"/>
  <c r="S34" i="13"/>
  <c r="Y34" i="13" s="1"/>
  <c r="X85" i="13"/>
  <c r="W85" i="13"/>
  <c r="V85" i="13"/>
  <c r="U85" i="13"/>
  <c r="T85" i="13"/>
  <c r="X160" i="13"/>
  <c r="W160" i="13"/>
  <c r="V160" i="13"/>
  <c r="U160" i="13"/>
  <c r="S160" i="13"/>
  <c r="Y160" i="13" s="1"/>
  <c r="X5" i="13"/>
  <c r="W5" i="13"/>
  <c r="V5" i="13"/>
  <c r="U5" i="13"/>
  <c r="T5" i="13"/>
  <c r="X115" i="13"/>
  <c r="W115" i="13"/>
  <c r="V115" i="13"/>
  <c r="U115" i="13"/>
  <c r="S115" i="13"/>
  <c r="Y115" i="13" s="1"/>
  <c r="X153" i="13"/>
  <c r="W153" i="13"/>
  <c r="V153" i="13"/>
  <c r="U153" i="13"/>
  <c r="T153" i="13"/>
  <c r="X7" i="13"/>
  <c r="W7" i="13"/>
  <c r="V7" i="13"/>
  <c r="U7" i="13"/>
  <c r="S7" i="13"/>
  <c r="Y7" i="13" s="1"/>
  <c r="X131" i="13"/>
  <c r="W131" i="13"/>
  <c r="V131" i="13"/>
  <c r="U131" i="13"/>
  <c r="T131" i="13"/>
  <c r="X111" i="13"/>
  <c r="W111" i="13"/>
  <c r="V111" i="13"/>
  <c r="U111" i="13"/>
  <c r="S111" i="13"/>
  <c r="Y111" i="13" s="1"/>
  <c r="X119" i="13"/>
  <c r="W119" i="13"/>
  <c r="V119" i="13"/>
  <c r="U119" i="13"/>
  <c r="T119" i="13"/>
  <c r="X158" i="13"/>
  <c r="W158" i="13"/>
  <c r="V158" i="13"/>
  <c r="U158" i="13"/>
  <c r="S158" i="13"/>
  <c r="Y158" i="13" s="1"/>
  <c r="X113" i="13"/>
  <c r="W113" i="13"/>
  <c r="V113" i="13"/>
  <c r="U113" i="13"/>
  <c r="T113" i="13"/>
  <c r="X127" i="13"/>
  <c r="W127" i="13"/>
  <c r="V127" i="13"/>
  <c r="U127" i="13"/>
  <c r="S127" i="13"/>
  <c r="Y127" i="13" s="1"/>
  <c r="X155" i="13"/>
  <c r="W155" i="13"/>
  <c r="V155" i="13"/>
  <c r="U155" i="13"/>
  <c r="T155" i="13"/>
  <c r="X4" i="13"/>
  <c r="W4" i="13"/>
  <c r="V4" i="13"/>
  <c r="U4" i="13"/>
  <c r="S4" i="13"/>
  <c r="Y4" i="13" s="1"/>
  <c r="X41" i="13"/>
  <c r="W41" i="13"/>
  <c r="V41" i="13"/>
  <c r="U41" i="13"/>
  <c r="T41" i="13"/>
  <c r="X73" i="13"/>
  <c r="W73" i="13"/>
  <c r="V73" i="13"/>
  <c r="U73" i="13"/>
  <c r="S73" i="13"/>
  <c r="Y73" i="13" s="1"/>
  <c r="X39" i="13"/>
  <c r="W39" i="13"/>
  <c r="V39" i="13"/>
  <c r="U39" i="13"/>
  <c r="T39" i="13"/>
  <c r="X13" i="13"/>
  <c r="W13" i="13"/>
  <c r="V13" i="13"/>
  <c r="U13" i="13"/>
  <c r="S13" i="13"/>
  <c r="Y13" i="13" s="1"/>
  <c r="X103" i="13"/>
  <c r="W103" i="13"/>
  <c r="V103" i="13"/>
  <c r="U103" i="13"/>
  <c r="T103" i="13"/>
  <c r="X42" i="13"/>
  <c r="W42" i="13"/>
  <c r="V42" i="13"/>
  <c r="U42" i="13"/>
  <c r="S42" i="13"/>
  <c r="Y42" i="13" s="1"/>
  <c r="X19" i="13"/>
  <c r="W19" i="13"/>
  <c r="V19" i="13"/>
  <c r="U19" i="13"/>
  <c r="T19" i="13"/>
  <c r="X47" i="13"/>
  <c r="W47" i="13"/>
  <c r="V47" i="13"/>
  <c r="U47" i="13"/>
  <c r="S47" i="13"/>
  <c r="Y47" i="13" s="1"/>
  <c r="X35" i="13"/>
  <c r="W35" i="13"/>
  <c r="V35" i="13"/>
  <c r="U35" i="13"/>
  <c r="T35" i="13"/>
  <c r="X98" i="13"/>
  <c r="W98" i="13"/>
  <c r="V98" i="13"/>
  <c r="U98" i="13"/>
  <c r="S98" i="13"/>
  <c r="Y98" i="13" s="1"/>
  <c r="X198" i="13"/>
  <c r="W198" i="13"/>
  <c r="V198" i="13"/>
  <c r="U198" i="13"/>
  <c r="T198" i="13"/>
  <c r="X143" i="13"/>
  <c r="W143" i="13"/>
  <c r="V143" i="13"/>
  <c r="U143" i="13"/>
  <c r="S143" i="13"/>
  <c r="Y143" i="13" s="1"/>
  <c r="X141" i="13"/>
  <c r="W141" i="13"/>
  <c r="V141" i="13"/>
  <c r="U141" i="13"/>
  <c r="T141" i="13"/>
  <c r="X195" i="13"/>
  <c r="W195" i="13"/>
  <c r="V195" i="13"/>
  <c r="U195" i="13"/>
  <c r="S195" i="13"/>
  <c r="Y195" i="13" s="1"/>
  <c r="X74" i="13"/>
  <c r="W74" i="13"/>
  <c r="V74" i="13"/>
  <c r="U74" i="13"/>
  <c r="T74" i="13"/>
  <c r="X58" i="13"/>
  <c r="W58" i="13"/>
  <c r="V58" i="13"/>
  <c r="U58" i="13"/>
  <c r="S58" i="13"/>
  <c r="Y58" i="13" s="1"/>
  <c r="X147" i="13"/>
  <c r="W147" i="13"/>
  <c r="V147" i="13"/>
  <c r="U147" i="13"/>
  <c r="T147" i="13"/>
  <c r="X97" i="13"/>
  <c r="W97" i="13"/>
  <c r="V97" i="13"/>
  <c r="U97" i="13"/>
  <c r="S97" i="13"/>
  <c r="Y97" i="13" s="1"/>
  <c r="X12" i="13"/>
  <c r="W12" i="13"/>
  <c r="V12" i="13"/>
  <c r="U12" i="13"/>
  <c r="T12" i="13"/>
  <c r="X68" i="13"/>
  <c r="W68" i="13"/>
  <c r="V68" i="13"/>
  <c r="U68" i="13"/>
  <c r="S68" i="13"/>
  <c r="Y68" i="13" s="1"/>
  <c r="X52" i="13"/>
  <c r="W52" i="13"/>
  <c r="V52" i="13"/>
  <c r="U52" i="13"/>
  <c r="T52" i="13"/>
  <c r="X186" i="13"/>
  <c r="W186" i="13"/>
  <c r="V186" i="13"/>
  <c r="U186" i="13"/>
  <c r="S186" i="13"/>
  <c r="Y186" i="13" s="1"/>
  <c r="X169" i="13"/>
  <c r="W169" i="13"/>
  <c r="V169" i="13"/>
  <c r="U169" i="13"/>
  <c r="T169" i="13"/>
  <c r="X106" i="13"/>
  <c r="W106" i="13"/>
  <c r="V106" i="13"/>
  <c r="U106" i="13"/>
  <c r="S106" i="13"/>
  <c r="Y106" i="13" s="1"/>
  <c r="X174" i="13"/>
  <c r="W174" i="13"/>
  <c r="V174" i="13"/>
  <c r="U174" i="13"/>
  <c r="T174" i="13"/>
  <c r="X168" i="13"/>
  <c r="W168" i="13"/>
  <c r="V168" i="13"/>
  <c r="U168" i="13"/>
  <c r="S168" i="13"/>
  <c r="Y168" i="13" s="1"/>
  <c r="X182" i="13"/>
  <c r="W182" i="13"/>
  <c r="V182" i="13"/>
  <c r="U182" i="13"/>
  <c r="T182" i="13"/>
  <c r="X199" i="13"/>
  <c r="W199" i="13"/>
  <c r="V199" i="13"/>
  <c r="U199" i="13"/>
  <c r="S199" i="13"/>
  <c r="Y199" i="13" s="1"/>
  <c r="X205" i="13"/>
  <c r="W205" i="13"/>
  <c r="V205" i="13"/>
  <c r="U205" i="13"/>
  <c r="T205" i="13"/>
  <c r="X193" i="13"/>
  <c r="W193" i="13"/>
  <c r="V193" i="13"/>
  <c r="U193" i="13"/>
  <c r="S193" i="13"/>
  <c r="Y193" i="13" s="1"/>
  <c r="X104" i="13"/>
  <c r="W104" i="13"/>
  <c r="V104" i="13"/>
  <c r="U104" i="13"/>
  <c r="T104" i="13"/>
  <c r="X102" i="13"/>
  <c r="W102" i="13"/>
  <c r="V102" i="13"/>
  <c r="U102" i="13"/>
  <c r="S102" i="13"/>
  <c r="Y102" i="13" s="1"/>
  <c r="X204" i="13"/>
  <c r="W204" i="13"/>
  <c r="V204" i="13"/>
  <c r="U204" i="13"/>
  <c r="T204" i="13"/>
  <c r="X53" i="13"/>
  <c r="W53" i="13"/>
  <c r="V53" i="13"/>
  <c r="U53" i="13"/>
  <c r="S53" i="13"/>
  <c r="Y53" i="13" s="1"/>
  <c r="X140" i="13"/>
  <c r="W140" i="13"/>
  <c r="V140" i="13"/>
  <c r="U140" i="13"/>
  <c r="T140" i="13"/>
  <c r="X90" i="13"/>
  <c r="W90" i="13"/>
  <c r="V90" i="13"/>
  <c r="U90" i="13"/>
  <c r="S90" i="13"/>
  <c r="Y90" i="13" s="1"/>
  <c r="X120" i="13"/>
  <c r="W120" i="13"/>
  <c r="V120" i="13"/>
  <c r="U120" i="13"/>
  <c r="T120" i="13"/>
  <c r="X171" i="13"/>
  <c r="W171" i="13"/>
  <c r="V171" i="13"/>
  <c r="U171" i="13"/>
  <c r="S171" i="13"/>
  <c r="Y171" i="13" s="1"/>
  <c r="X183" i="13"/>
  <c r="W183" i="13"/>
  <c r="V183" i="13"/>
  <c r="U183" i="13"/>
  <c r="T183" i="13"/>
  <c r="X185" i="13"/>
  <c r="W185" i="13"/>
  <c r="V185" i="13"/>
  <c r="U185" i="13"/>
  <c r="S185" i="13"/>
  <c r="Y185" i="13"/>
  <c r="X133" i="13"/>
  <c r="W133" i="13"/>
  <c r="V133" i="13"/>
  <c r="U133" i="13"/>
  <c r="T133" i="13"/>
  <c r="X161" i="13"/>
  <c r="W161" i="13"/>
  <c r="V161" i="13"/>
  <c r="U161" i="13"/>
  <c r="S161" i="13"/>
  <c r="Y161" i="13" s="1"/>
  <c r="X8" i="13"/>
  <c r="W8" i="13"/>
  <c r="V8" i="13"/>
  <c r="U8" i="13"/>
  <c r="T8" i="13"/>
  <c r="X11" i="13"/>
  <c r="W11" i="13"/>
  <c r="V11" i="13"/>
  <c r="U11" i="13"/>
  <c r="S11" i="13"/>
  <c r="Y11" i="13" s="1"/>
  <c r="X206" i="13"/>
  <c r="W206" i="13"/>
  <c r="V206" i="13"/>
  <c r="U206" i="13"/>
  <c r="T206" i="13"/>
  <c r="X117" i="13"/>
  <c r="W117" i="13"/>
  <c r="V117" i="13"/>
  <c r="U117" i="13"/>
  <c r="S117" i="13"/>
  <c r="Y117" i="13" s="1"/>
  <c r="X149" i="13"/>
  <c r="W149" i="13"/>
  <c r="V149" i="13"/>
  <c r="U149" i="13"/>
  <c r="T149" i="13"/>
  <c r="X23" i="13"/>
  <c r="W23" i="13"/>
  <c r="V23" i="13"/>
  <c r="U23" i="13"/>
  <c r="S23" i="13"/>
  <c r="Y23" i="13" s="1"/>
  <c r="X78" i="13"/>
  <c r="W78" i="13"/>
  <c r="V78" i="13"/>
  <c r="U78" i="13"/>
  <c r="T78" i="13"/>
  <c r="X63" i="13"/>
  <c r="W63" i="13"/>
  <c r="V63" i="13"/>
  <c r="U63" i="13"/>
  <c r="S63" i="13"/>
  <c r="Y63" i="13" s="1"/>
  <c r="X159" i="13"/>
  <c r="W159" i="13"/>
  <c r="V159" i="13"/>
  <c r="U159" i="13"/>
  <c r="T159" i="13"/>
  <c r="X208" i="13"/>
  <c r="W208" i="13"/>
  <c r="V208" i="13"/>
  <c r="U208" i="13"/>
  <c r="S208" i="13"/>
  <c r="Y208" i="13" s="1"/>
  <c r="X27" i="13"/>
  <c r="W27" i="13"/>
  <c r="V27" i="13"/>
  <c r="U27" i="13"/>
  <c r="T27" i="13"/>
  <c r="X17" i="13"/>
  <c r="W17" i="13"/>
  <c r="V17" i="13"/>
  <c r="U17" i="13"/>
  <c r="S17" i="13"/>
  <c r="Y17" i="13" s="1"/>
  <c r="X44" i="13"/>
  <c r="W44" i="13"/>
  <c r="V44" i="13"/>
  <c r="U44" i="13"/>
  <c r="S44" i="13"/>
  <c r="Y44" i="13" s="1"/>
  <c r="X32" i="13"/>
  <c r="W32" i="13"/>
  <c r="V32" i="13"/>
  <c r="U32" i="13"/>
  <c r="S32" i="13"/>
  <c r="Y32" i="13" s="1"/>
  <c r="X37" i="13"/>
  <c r="W37" i="13"/>
  <c r="V37" i="13"/>
  <c r="U37" i="13"/>
  <c r="S37" i="13"/>
  <c r="Y37" i="13" s="1"/>
  <c r="X191" i="13"/>
  <c r="W191" i="13"/>
  <c r="V191" i="13"/>
  <c r="U191" i="13"/>
  <c r="S191" i="13"/>
  <c r="Y191" i="13" s="1"/>
  <c r="X156" i="13"/>
  <c r="W156" i="13"/>
  <c r="V156" i="13"/>
  <c r="U156" i="13"/>
  <c r="S156" i="13"/>
  <c r="Y156" i="13" s="1"/>
  <c r="X82" i="13"/>
  <c r="W82" i="13"/>
  <c r="V82" i="13"/>
  <c r="U82" i="13"/>
  <c r="S82" i="13"/>
  <c r="Y82" i="13" s="1"/>
  <c r="X112" i="13"/>
  <c r="W112" i="13"/>
  <c r="V112" i="13"/>
  <c r="U112" i="13"/>
  <c r="S112" i="13"/>
  <c r="Y112" i="13" s="1"/>
  <c r="X130" i="13"/>
  <c r="W130" i="13"/>
  <c r="V130" i="13"/>
  <c r="U130" i="13"/>
  <c r="S130" i="13"/>
  <c r="Y130" i="13" s="1"/>
  <c r="X203" i="13"/>
  <c r="W203" i="13"/>
  <c r="V203" i="13"/>
  <c r="U203" i="13"/>
  <c r="S203" i="13"/>
  <c r="Y203" i="13" s="1"/>
  <c r="X84" i="13"/>
  <c r="W84" i="13"/>
  <c r="V84" i="13"/>
  <c r="U84" i="13"/>
  <c r="S84" i="13"/>
  <c r="Y84" i="13" s="1"/>
  <c r="X16" i="13"/>
  <c r="W16" i="13"/>
  <c r="V16" i="13"/>
  <c r="U16" i="13"/>
  <c r="S16" i="13"/>
  <c r="Y16" i="13" s="1"/>
  <c r="X124" i="13"/>
  <c r="W124" i="13"/>
  <c r="V124" i="13"/>
  <c r="U124" i="13"/>
  <c r="S124" i="13"/>
  <c r="Y124" i="13" s="1"/>
  <c r="X154" i="13"/>
  <c r="W154" i="13"/>
  <c r="V154" i="13"/>
  <c r="U154" i="13"/>
  <c r="S154" i="13"/>
  <c r="Y154" i="13" s="1"/>
  <c r="X69" i="13"/>
  <c r="W69" i="13"/>
  <c r="V69" i="13"/>
  <c r="U69" i="13"/>
  <c r="S69" i="13"/>
  <c r="Y69" i="13" s="1"/>
  <c r="X181" i="13"/>
  <c r="W181" i="13"/>
  <c r="V181" i="13"/>
  <c r="U181" i="13"/>
  <c r="S181" i="13"/>
  <c r="Y181" i="13" s="1"/>
  <c r="X92" i="13"/>
  <c r="W92" i="13"/>
  <c r="V92" i="13"/>
  <c r="U92" i="13"/>
  <c r="S92" i="13"/>
  <c r="Y92" i="13" s="1"/>
  <c r="X177" i="13"/>
  <c r="W177" i="13"/>
  <c r="V177" i="13"/>
  <c r="U177" i="13"/>
  <c r="S177" i="13"/>
  <c r="Y177" i="13" s="1"/>
  <c r="X57" i="13"/>
  <c r="W57" i="13"/>
  <c r="V57" i="13"/>
  <c r="U57" i="13"/>
  <c r="S57" i="13"/>
  <c r="Y57" i="13" s="1"/>
  <c r="X122" i="13"/>
  <c r="W122" i="13"/>
  <c r="V122" i="13"/>
  <c r="U122" i="13"/>
  <c r="S122" i="13"/>
  <c r="Y122" i="13" s="1"/>
  <c r="X75" i="13"/>
  <c r="W75" i="13"/>
  <c r="V75" i="13"/>
  <c r="U75" i="13"/>
  <c r="S75" i="13"/>
  <c r="Y75" i="13" s="1"/>
  <c r="X202" i="13"/>
  <c r="W202" i="13"/>
  <c r="V202" i="13"/>
  <c r="U202" i="13"/>
  <c r="S202" i="13"/>
  <c r="Y202" i="13" s="1"/>
  <c r="X184" i="13"/>
  <c r="W184" i="13"/>
  <c r="V184" i="13"/>
  <c r="U184" i="13"/>
  <c r="S184" i="13"/>
  <c r="Y184" i="13" s="1"/>
  <c r="X132" i="13"/>
  <c r="W132" i="13"/>
  <c r="V132" i="13"/>
  <c r="U132" i="13"/>
  <c r="S132" i="13"/>
  <c r="Y132" i="13" s="1"/>
  <c r="X91" i="13"/>
  <c r="W91" i="13"/>
  <c r="V91" i="13"/>
  <c r="U91" i="13"/>
  <c r="S91" i="13"/>
  <c r="Y91" i="13"/>
  <c r="X46" i="13"/>
  <c r="W46" i="13"/>
  <c r="V46" i="13"/>
  <c r="U46" i="13"/>
  <c r="S46" i="13"/>
  <c r="Y46" i="13" s="1"/>
  <c r="X54" i="13"/>
  <c r="W54" i="13"/>
  <c r="V54" i="13"/>
  <c r="U54" i="13"/>
  <c r="S54" i="13"/>
  <c r="Y54" i="13" s="1"/>
  <c r="X50" i="13"/>
  <c r="W50" i="13"/>
  <c r="V50" i="13"/>
  <c r="U50" i="13"/>
  <c r="S50" i="13"/>
  <c r="Y50" i="13" s="1"/>
  <c r="X14" i="13"/>
  <c r="W14" i="13"/>
  <c r="V14" i="13"/>
  <c r="U14" i="13"/>
  <c r="S14" i="13"/>
  <c r="Y14" i="13" s="1"/>
  <c r="X108" i="13"/>
  <c r="W108" i="13"/>
  <c r="V108" i="13"/>
  <c r="U108" i="13"/>
  <c r="S108" i="13"/>
  <c r="Y108" i="13" s="1"/>
  <c r="X26" i="13"/>
  <c r="W26" i="13"/>
  <c r="V26" i="13"/>
  <c r="U26" i="13"/>
  <c r="S26" i="13"/>
  <c r="Y26" i="13" s="1"/>
  <c r="X33" i="13"/>
  <c r="W33" i="13"/>
  <c r="V33" i="13"/>
  <c r="U33" i="13"/>
  <c r="S33" i="13"/>
  <c r="Y33" i="13" s="1"/>
  <c r="X157" i="13"/>
  <c r="W157" i="13"/>
  <c r="V157" i="13"/>
  <c r="U157" i="13"/>
  <c r="S157" i="13"/>
  <c r="Y157" i="13" s="1"/>
  <c r="X139" i="13"/>
  <c r="W139" i="13"/>
  <c r="V139" i="13"/>
  <c r="U139" i="13"/>
  <c r="S139" i="13"/>
  <c r="Y139" i="13" s="1"/>
  <c r="X89" i="13"/>
  <c r="W89" i="13"/>
  <c r="V89" i="13"/>
  <c r="U89" i="13"/>
  <c r="S89" i="13"/>
  <c r="Y89" i="13" s="1"/>
  <c r="X144" i="13"/>
  <c r="W144" i="13"/>
  <c r="V144" i="13"/>
  <c r="U144" i="13"/>
  <c r="S144" i="13"/>
  <c r="Y144" i="13" s="1"/>
  <c r="X38" i="13"/>
  <c r="W38" i="13"/>
  <c r="V38" i="13"/>
  <c r="U38" i="13"/>
  <c r="S38" i="13"/>
  <c r="Y38" i="13" s="1"/>
  <c r="X93" i="13"/>
  <c r="W93" i="13"/>
  <c r="V93" i="13"/>
  <c r="U93" i="13"/>
  <c r="S93" i="13"/>
  <c r="Y93" i="13" s="1"/>
  <c r="X83" i="13"/>
  <c r="W83" i="13"/>
  <c r="V83" i="13"/>
  <c r="U83" i="13"/>
  <c r="S83" i="13"/>
  <c r="Y83" i="13" s="1"/>
  <c r="X187" i="13"/>
  <c r="W187" i="13"/>
  <c r="V187" i="13"/>
  <c r="U187" i="13"/>
  <c r="S187" i="13"/>
  <c r="Y187" i="13" s="1"/>
  <c r="X9" i="13"/>
  <c r="W9" i="13"/>
  <c r="V9" i="13"/>
  <c r="U9" i="13"/>
  <c r="S9" i="13"/>
  <c r="Y9" i="13" s="1"/>
  <c r="X22" i="13"/>
  <c r="W22" i="13"/>
  <c r="V22" i="13"/>
  <c r="U22" i="13"/>
  <c r="S22" i="13"/>
  <c r="Y22" i="13" s="1"/>
  <c r="X148" i="13"/>
  <c r="W148" i="13"/>
  <c r="V148" i="13"/>
  <c r="U148" i="13"/>
  <c r="S148" i="13"/>
  <c r="Y148" i="13" s="1"/>
  <c r="X194" i="13"/>
  <c r="W194" i="13"/>
  <c r="V194" i="13"/>
  <c r="U194" i="13"/>
  <c r="S194" i="13"/>
  <c r="Y194" i="13" s="1"/>
  <c r="X176" i="13"/>
  <c r="W176" i="13"/>
  <c r="V176" i="13"/>
  <c r="U176" i="13"/>
  <c r="S176" i="13"/>
  <c r="Y176" i="13" s="1"/>
  <c r="X45" i="13"/>
  <c r="W45" i="13"/>
  <c r="V45" i="13"/>
  <c r="U45" i="13"/>
  <c r="S45" i="13"/>
  <c r="Y45" i="13" s="1"/>
  <c r="X18" i="13"/>
  <c r="W18" i="13"/>
  <c r="V18" i="13"/>
  <c r="U18" i="13"/>
  <c r="S18" i="13"/>
  <c r="Y18" i="13" s="1"/>
  <c r="X65" i="13"/>
  <c r="W65" i="13"/>
  <c r="V65" i="13"/>
  <c r="U65" i="13"/>
  <c r="S65" i="13"/>
  <c r="Y65" i="13" s="1"/>
  <c r="X48" i="13"/>
  <c r="W48" i="13"/>
  <c r="V48" i="13"/>
  <c r="U48" i="13"/>
  <c r="S48" i="13"/>
  <c r="Y48" i="13" s="1"/>
  <c r="X25" i="13"/>
  <c r="W25" i="13"/>
  <c r="V25" i="13"/>
  <c r="U25" i="13"/>
  <c r="S25" i="13"/>
  <c r="Y25" i="13" s="1"/>
  <c r="X172" i="13"/>
  <c r="W172" i="13"/>
  <c r="V172" i="13"/>
  <c r="U172" i="13"/>
  <c r="S172" i="13"/>
  <c r="Y172" i="13"/>
  <c r="X24" i="13"/>
  <c r="W24" i="13"/>
  <c r="V24" i="13"/>
  <c r="U24" i="13"/>
  <c r="S24" i="13"/>
  <c r="Y24" i="13" s="1"/>
  <c r="X40" i="13"/>
  <c r="W40" i="13"/>
  <c r="V40" i="13"/>
  <c r="U40" i="13"/>
  <c r="S40" i="13"/>
  <c r="Y40" i="13" s="1"/>
  <c r="X21" i="13"/>
  <c r="W21" i="13"/>
  <c r="V21" i="13"/>
  <c r="U21" i="13"/>
  <c r="S21" i="13"/>
  <c r="Y21" i="13" s="1"/>
  <c r="X96" i="13"/>
  <c r="W96" i="13"/>
  <c r="V96" i="13"/>
  <c r="U96" i="13"/>
  <c r="S96" i="13"/>
  <c r="Y96" i="13" s="1"/>
  <c r="X60" i="13"/>
  <c r="W60" i="13"/>
  <c r="V60" i="13"/>
  <c r="U60" i="13"/>
  <c r="S60" i="13"/>
  <c r="Y60" i="13" s="1"/>
  <c r="X6" i="13"/>
  <c r="W6" i="13"/>
  <c r="V6" i="13"/>
  <c r="U6" i="13"/>
  <c r="S6" i="13"/>
  <c r="Y6" i="13" s="1"/>
  <c r="X166" i="13"/>
  <c r="W166" i="13"/>
  <c r="V166" i="13"/>
  <c r="U166" i="13"/>
  <c r="S166" i="13"/>
  <c r="Y166" i="13" s="1"/>
  <c r="X100" i="13"/>
  <c r="W100" i="13"/>
  <c r="V100" i="13"/>
  <c r="U100" i="13"/>
  <c r="S100" i="13"/>
  <c r="Y100" i="13" s="1"/>
  <c r="X55" i="13"/>
  <c r="W55" i="13"/>
  <c r="V55" i="13"/>
  <c r="U55" i="13"/>
  <c r="T55" i="13"/>
  <c r="X135" i="13"/>
  <c r="W135" i="13"/>
  <c r="V135" i="13"/>
  <c r="U135" i="13"/>
  <c r="S135" i="13"/>
  <c r="Y135" i="13" s="1"/>
  <c r="X105" i="13"/>
  <c r="W105" i="13"/>
  <c r="V105" i="13"/>
  <c r="U105" i="13"/>
  <c r="T105" i="13"/>
  <c r="X207" i="13"/>
  <c r="W207" i="13"/>
  <c r="V207" i="13"/>
  <c r="U207" i="13"/>
  <c r="S207" i="13"/>
  <c r="Y207" i="13" s="1"/>
  <c r="X164" i="13"/>
  <c r="W164" i="13"/>
  <c r="V164" i="13"/>
  <c r="U164" i="13"/>
  <c r="T164" i="13"/>
  <c r="X31" i="13"/>
  <c r="W31" i="13"/>
  <c r="V31" i="13"/>
  <c r="U31" i="13"/>
  <c r="S31" i="13"/>
  <c r="Y31" i="13" s="1"/>
  <c r="X20" i="13"/>
  <c r="W20" i="13"/>
  <c r="V20" i="13"/>
  <c r="U20" i="13"/>
  <c r="T20" i="13"/>
  <c r="X110" i="13"/>
  <c r="W110" i="13"/>
  <c r="V110" i="13"/>
  <c r="U110" i="13"/>
  <c r="S110" i="13"/>
  <c r="Y110" i="13" s="1"/>
  <c r="X29" i="13"/>
  <c r="W29" i="13"/>
  <c r="V29" i="13"/>
  <c r="U29" i="13"/>
  <c r="T29" i="13"/>
  <c r="X200" i="13"/>
  <c r="W200" i="13"/>
  <c r="V200" i="13"/>
  <c r="U200" i="13"/>
  <c r="S200" i="13"/>
  <c r="Y200" i="13" s="1"/>
  <c r="X109" i="13"/>
  <c r="W109" i="13"/>
  <c r="V109" i="13"/>
  <c r="U109" i="13"/>
  <c r="T109" i="13"/>
  <c r="X10" i="13"/>
  <c r="W10" i="13"/>
  <c r="V10" i="13"/>
  <c r="U10" i="13"/>
  <c r="S10" i="13"/>
  <c r="Y10" i="13" s="1"/>
  <c r="X152" i="13"/>
  <c r="W152" i="13"/>
  <c r="V152" i="13"/>
  <c r="U152" i="13"/>
  <c r="T152" i="13"/>
  <c r="X145" i="13"/>
  <c r="W145" i="13"/>
  <c r="V145" i="13"/>
  <c r="U145" i="13"/>
  <c r="S145" i="13"/>
  <c r="Y145" i="13" s="1"/>
  <c r="X170" i="13"/>
  <c r="W170" i="13"/>
  <c r="V170" i="13"/>
  <c r="U170" i="13"/>
  <c r="T170" i="13"/>
  <c r="X197" i="13"/>
  <c r="W197" i="13"/>
  <c r="V197" i="13"/>
  <c r="U197" i="13"/>
  <c r="S197" i="13"/>
  <c r="Y197" i="13" s="1"/>
  <c r="X94" i="13"/>
  <c r="W94" i="13"/>
  <c r="V94" i="13"/>
  <c r="U94" i="13"/>
  <c r="T94" i="13"/>
  <c r="X43" i="13"/>
  <c r="W43" i="13"/>
  <c r="V43" i="13"/>
  <c r="U43" i="13"/>
  <c r="S43" i="13"/>
  <c r="Y43" i="13" s="1"/>
  <c r="X107" i="13"/>
  <c r="W107" i="13"/>
  <c r="V107" i="13"/>
  <c r="U107" i="13"/>
  <c r="T107" i="13"/>
  <c r="X162" i="13"/>
  <c r="W162" i="13"/>
  <c r="V162" i="13"/>
  <c r="U162" i="13"/>
  <c r="S162" i="13"/>
  <c r="Y162" i="13" s="1"/>
  <c r="X71" i="13"/>
  <c r="W71" i="13"/>
  <c r="V71" i="13"/>
  <c r="U71" i="13"/>
  <c r="T71" i="13"/>
  <c r="X178" i="13"/>
  <c r="W178" i="13"/>
  <c r="V178" i="13"/>
  <c r="U178" i="13"/>
  <c r="S178" i="13"/>
  <c r="Y178" i="13" s="1"/>
  <c r="X123" i="13"/>
  <c r="W123" i="13"/>
  <c r="V123" i="13"/>
  <c r="U123" i="13"/>
  <c r="T123" i="13"/>
  <c r="X189" i="13"/>
  <c r="W189" i="13"/>
  <c r="V189" i="13"/>
  <c r="U189" i="13"/>
  <c r="S189" i="13"/>
  <c r="Y189" i="13" s="1"/>
  <c r="X87" i="13"/>
  <c r="W87" i="13"/>
  <c r="V87" i="13"/>
  <c r="U87" i="13"/>
  <c r="T87" i="13"/>
  <c r="X128" i="13"/>
  <c r="W128" i="13"/>
  <c r="V128" i="13"/>
  <c r="U128" i="13"/>
  <c r="S128" i="13"/>
  <c r="Y128" i="13" s="1"/>
  <c r="X56" i="13"/>
  <c r="W56" i="13"/>
  <c r="V56" i="13"/>
  <c r="U56" i="13"/>
  <c r="T56" i="13"/>
  <c r="X66" i="13"/>
  <c r="W66" i="13"/>
  <c r="V66" i="13"/>
  <c r="U66" i="13"/>
  <c r="S66" i="13"/>
  <c r="Y66" i="13" s="1"/>
  <c r="X180" i="13"/>
  <c r="W180" i="13"/>
  <c r="V180" i="13"/>
  <c r="U180" i="13"/>
  <c r="S180" i="13"/>
  <c r="Y180" i="13" s="1"/>
  <c r="X150" i="13"/>
  <c r="W150" i="13"/>
  <c r="V150" i="13"/>
  <c r="U150" i="13"/>
  <c r="S150" i="13"/>
  <c r="Y150" i="13" s="1"/>
  <c r="X173" i="13"/>
  <c r="W173" i="13"/>
  <c r="V173" i="13"/>
  <c r="U173" i="13"/>
  <c r="S173" i="13"/>
  <c r="Y173" i="13" s="1"/>
  <c r="X99" i="13"/>
  <c r="W99" i="13"/>
  <c r="V99" i="13"/>
  <c r="U99" i="13"/>
  <c r="S99" i="13"/>
  <c r="Y99" i="13" s="1"/>
  <c r="X126" i="13"/>
  <c r="W126" i="13"/>
  <c r="V126" i="13"/>
  <c r="U126" i="13"/>
  <c r="S126" i="13"/>
  <c r="Y126" i="13" s="1"/>
  <c r="X188" i="13"/>
  <c r="W188" i="13"/>
  <c r="V188" i="13"/>
  <c r="U188" i="13"/>
  <c r="S188" i="13"/>
  <c r="Y188" i="13" s="1"/>
  <c r="X134" i="13"/>
  <c r="W134" i="13"/>
  <c r="V134" i="13"/>
  <c r="U134" i="13"/>
  <c r="S134" i="13"/>
  <c r="Y134" i="13" s="1"/>
  <c r="X88" i="13"/>
  <c r="W88" i="13"/>
  <c r="V88" i="13"/>
  <c r="U88" i="13"/>
  <c r="S88" i="13"/>
  <c r="Y88" i="13" s="1"/>
  <c r="X49" i="13"/>
  <c r="W49" i="13"/>
  <c r="V49" i="13"/>
  <c r="U49" i="13"/>
  <c r="S49" i="13"/>
  <c r="Y49" i="13" s="1"/>
  <c r="X151" i="13"/>
  <c r="W151" i="13"/>
  <c r="V151" i="13"/>
  <c r="U151" i="13"/>
  <c r="S151" i="13"/>
  <c r="Y151" i="13" s="1"/>
  <c r="X125" i="13"/>
  <c r="W125" i="13"/>
  <c r="V125" i="13"/>
  <c r="U125" i="13"/>
  <c r="S125" i="13"/>
  <c r="Y125" i="13" s="1"/>
  <c r="X79" i="13"/>
  <c r="W79" i="13"/>
  <c r="V79" i="13"/>
  <c r="U79" i="13"/>
  <c r="S79" i="13"/>
  <c r="Y79" i="13" s="1"/>
  <c r="X72" i="13"/>
  <c r="W72" i="13"/>
  <c r="V72" i="13"/>
  <c r="U72" i="13"/>
  <c r="S72" i="13"/>
  <c r="Y72" i="13" s="1"/>
  <c r="X15" i="13"/>
  <c r="W15" i="13"/>
  <c r="V15" i="13"/>
  <c r="U15" i="13"/>
  <c r="S15" i="13"/>
  <c r="Y15" i="13" s="1"/>
  <c r="X137" i="13"/>
  <c r="W137" i="13"/>
  <c r="V137" i="13"/>
  <c r="U137" i="13"/>
  <c r="S137" i="13"/>
  <c r="Y137" i="13" s="1"/>
  <c r="X118" i="13"/>
  <c r="W118" i="13"/>
  <c r="V118" i="13"/>
  <c r="U118" i="13"/>
  <c r="S118" i="13"/>
  <c r="Y118" i="13" s="1"/>
  <c r="X190" i="13"/>
  <c r="W190" i="13"/>
  <c r="V190" i="13"/>
  <c r="U190" i="13"/>
  <c r="S190" i="13"/>
  <c r="Y190" i="13" s="1"/>
  <c r="X201" i="13"/>
  <c r="W201" i="13"/>
  <c r="V201" i="13"/>
  <c r="U201" i="13"/>
  <c r="S201" i="13"/>
  <c r="Y201" i="13" s="1"/>
  <c r="X138" i="13"/>
  <c r="W138" i="13"/>
  <c r="V138" i="13"/>
  <c r="U138" i="13"/>
  <c r="S138" i="13"/>
  <c r="Y138" i="13" s="1"/>
  <c r="X165" i="13"/>
  <c r="W165" i="13"/>
  <c r="V165" i="13"/>
  <c r="U165" i="13"/>
  <c r="S165" i="13"/>
  <c r="Y165" i="13" s="1"/>
  <c r="X196" i="13"/>
  <c r="W196" i="13"/>
  <c r="V196" i="13"/>
  <c r="U196" i="13"/>
  <c r="S196" i="13"/>
  <c r="Y196" i="13" s="1"/>
  <c r="X192" i="13"/>
  <c r="W192" i="13"/>
  <c r="V192" i="13"/>
  <c r="U192" i="13"/>
  <c r="S192" i="13"/>
  <c r="Y192" i="13" s="1"/>
  <c r="X80" i="13"/>
  <c r="W80" i="13"/>
  <c r="V80" i="13"/>
  <c r="U80" i="13"/>
  <c r="S80" i="13"/>
  <c r="Y80" i="13" s="1"/>
  <c r="X86" i="13"/>
  <c r="W86" i="13"/>
  <c r="V86" i="13"/>
  <c r="U86" i="13"/>
  <c r="S86" i="13"/>
  <c r="Y86" i="13" s="1"/>
  <c r="X179" i="13"/>
  <c r="W179" i="13"/>
  <c r="V179" i="13"/>
  <c r="U179" i="13"/>
  <c r="S179" i="13"/>
  <c r="Y179" i="13"/>
  <c r="X167" i="13"/>
  <c r="W167" i="13"/>
  <c r="V167" i="13"/>
  <c r="U167" i="13"/>
  <c r="S167" i="13"/>
  <c r="Y167" i="13" s="1"/>
  <c r="X175" i="13"/>
  <c r="W175" i="13"/>
  <c r="V175" i="13"/>
  <c r="U175" i="13"/>
  <c r="S175" i="13"/>
  <c r="Y175" i="13" s="1"/>
  <c r="X136" i="13"/>
  <c r="W136" i="13"/>
  <c r="V136" i="13"/>
  <c r="U136" i="13"/>
  <c r="S136" i="13"/>
  <c r="Y136" i="13" s="1"/>
  <c r="X121" i="13"/>
  <c r="W121" i="13"/>
  <c r="V121" i="13"/>
  <c r="U121" i="13"/>
  <c r="S121" i="13"/>
  <c r="Y121" i="13" s="1"/>
  <c r="X114" i="13"/>
  <c r="W114" i="13"/>
  <c r="V114" i="13"/>
  <c r="U114" i="13"/>
  <c r="S114" i="13"/>
  <c r="Y114" i="13" s="1"/>
  <c r="X64" i="13"/>
  <c r="W64" i="13"/>
  <c r="V64" i="13"/>
  <c r="U64" i="13"/>
  <c r="S64" i="13"/>
  <c r="Y64" i="13" s="1"/>
  <c r="X61" i="13"/>
  <c r="W61" i="13"/>
  <c r="V61" i="13"/>
  <c r="U61" i="13"/>
  <c r="S61" i="13"/>
  <c r="Y61" i="13" s="1"/>
  <c r="X62" i="13"/>
  <c r="W62" i="13"/>
  <c r="V62" i="13"/>
  <c r="U62" i="13"/>
  <c r="S62" i="13"/>
  <c r="Y62" i="13" s="1"/>
  <c r="X67" i="13"/>
  <c r="W67" i="13"/>
  <c r="V67" i="13"/>
  <c r="U67" i="13"/>
  <c r="S67" i="13"/>
  <c r="Y67" i="13" s="1"/>
  <c r="X28" i="13"/>
  <c r="W28" i="13"/>
  <c r="V28" i="13"/>
  <c r="U28" i="13"/>
  <c r="S28" i="13"/>
  <c r="Y28" i="13" s="1"/>
  <c r="T28" i="13"/>
  <c r="T62" i="13"/>
  <c r="T64" i="13"/>
  <c r="T121" i="13"/>
  <c r="T175" i="13"/>
  <c r="T179" i="13"/>
  <c r="T80" i="13"/>
  <c r="T196" i="13"/>
  <c r="T138" i="13"/>
  <c r="T190" i="13"/>
  <c r="T137" i="13"/>
  <c r="T72" i="13"/>
  <c r="T125" i="13"/>
  <c r="T49" i="13"/>
  <c r="T134" i="13"/>
  <c r="T126" i="13"/>
  <c r="T173" i="13"/>
  <c r="T180" i="13"/>
  <c r="T128" i="13"/>
  <c r="T189" i="13"/>
  <c r="T178" i="13"/>
  <c r="T162" i="13"/>
  <c r="T43" i="13"/>
  <c r="T197" i="13"/>
  <c r="T145" i="13"/>
  <c r="T10" i="13"/>
  <c r="T200" i="13"/>
  <c r="T110" i="13"/>
  <c r="T31" i="13"/>
  <c r="T207" i="13"/>
  <c r="T135" i="13"/>
  <c r="T100" i="13"/>
  <c r="T6" i="13"/>
  <c r="T96" i="13"/>
  <c r="T40" i="13"/>
  <c r="T172" i="13"/>
  <c r="T48" i="13"/>
  <c r="T18" i="13"/>
  <c r="T176" i="13"/>
  <c r="T148" i="13"/>
  <c r="T9" i="13"/>
  <c r="T83" i="13"/>
  <c r="T38" i="13"/>
  <c r="T89" i="13"/>
  <c r="T157" i="13"/>
  <c r="T26" i="13"/>
  <c r="T14" i="13"/>
  <c r="T54" i="13"/>
  <c r="T91" i="13"/>
  <c r="T184" i="13"/>
  <c r="T75" i="13"/>
  <c r="T57" i="13"/>
  <c r="T92" i="13"/>
  <c r="T69" i="13"/>
  <c r="T124" i="13"/>
  <c r="T84" i="13"/>
  <c r="T130" i="13"/>
  <c r="T82" i="13"/>
  <c r="T191" i="13"/>
  <c r="T32" i="13"/>
  <c r="T17" i="13"/>
  <c r="T208" i="13"/>
  <c r="T63" i="13"/>
  <c r="T23" i="13"/>
  <c r="T117" i="13"/>
  <c r="T11" i="13"/>
  <c r="T161" i="13"/>
  <c r="T185" i="13"/>
  <c r="T171" i="13"/>
  <c r="T90" i="13"/>
  <c r="T53" i="13"/>
  <c r="T102" i="13"/>
  <c r="T193" i="13"/>
  <c r="T199" i="13"/>
  <c r="T168" i="13"/>
  <c r="T106" i="13"/>
  <c r="T186" i="13"/>
  <c r="T68" i="13"/>
  <c r="T97" i="13"/>
  <c r="T58" i="13"/>
  <c r="T195" i="13"/>
  <c r="T143" i="13"/>
  <c r="T98" i="13"/>
  <c r="T47" i="13"/>
  <c r="T42" i="13"/>
  <c r="T13" i="13"/>
  <c r="T73" i="13"/>
  <c r="T4" i="13"/>
  <c r="T127" i="13"/>
  <c r="T158" i="13"/>
  <c r="T111" i="13"/>
  <c r="T7" i="13"/>
  <c r="T115" i="13"/>
  <c r="T160" i="13"/>
  <c r="T34" i="13"/>
  <c r="T101" i="13"/>
  <c r="T76" i="13"/>
  <c r="T67" i="13"/>
  <c r="T61" i="13"/>
  <c r="T114" i="13"/>
  <c r="T136" i="13"/>
  <c r="T167" i="13"/>
  <c r="T86" i="13"/>
  <c r="T192" i="13"/>
  <c r="T165" i="13"/>
  <c r="T201" i="13"/>
  <c r="T118" i="13"/>
  <c r="T15" i="13"/>
  <c r="T79" i="13"/>
  <c r="T151" i="13"/>
  <c r="T88" i="13"/>
  <c r="T188" i="13"/>
  <c r="T99" i="13"/>
  <c r="T150" i="13"/>
  <c r="T66" i="13"/>
  <c r="S56" i="13"/>
  <c r="Y56" i="13" s="1"/>
  <c r="S87" i="13"/>
  <c r="Y87" i="13" s="1"/>
  <c r="S123" i="13"/>
  <c r="Y123" i="13" s="1"/>
  <c r="S71" i="13"/>
  <c r="Y71" i="13" s="1"/>
  <c r="S107" i="13"/>
  <c r="Y107" i="13" s="1"/>
  <c r="S94" i="13"/>
  <c r="Y94" i="13" s="1"/>
  <c r="S170" i="13"/>
  <c r="Y170" i="13" s="1"/>
  <c r="S152" i="13"/>
  <c r="Y152" i="13" s="1"/>
  <c r="S109" i="13"/>
  <c r="Y109" i="13" s="1"/>
  <c r="S29" i="13"/>
  <c r="Y29" i="13" s="1"/>
  <c r="S20" i="13"/>
  <c r="Y20" i="13" s="1"/>
  <c r="S164" i="13"/>
  <c r="Y164" i="13" s="1"/>
  <c r="S105" i="13"/>
  <c r="Y105" i="13" s="1"/>
  <c r="S55" i="13"/>
  <c r="Y55" i="13" s="1"/>
  <c r="T166" i="13"/>
  <c r="T60" i="13"/>
  <c r="T21" i="13"/>
  <c r="T24" i="13"/>
  <c r="T25" i="13"/>
  <c r="T65" i="13"/>
  <c r="T45" i="13"/>
  <c r="T194" i="13"/>
  <c r="T22" i="13"/>
  <c r="T187" i="13"/>
  <c r="T93" i="13"/>
  <c r="T144" i="13"/>
  <c r="T139" i="13"/>
  <c r="T33" i="13"/>
  <c r="T108" i="13"/>
  <c r="T50" i="13"/>
  <c r="T46" i="13"/>
  <c r="T132" i="13"/>
  <c r="T202" i="13"/>
  <c r="T122" i="13"/>
  <c r="T177" i="13"/>
  <c r="T181" i="13"/>
  <c r="T154" i="13"/>
  <c r="T16" i="13"/>
  <c r="T203" i="13"/>
  <c r="T112" i="13"/>
  <c r="T156" i="13"/>
  <c r="T37" i="13"/>
  <c r="T44" i="13"/>
  <c r="S27" i="13"/>
  <c r="Y27" i="13" s="1"/>
  <c r="S159" i="13"/>
  <c r="Y159" i="13" s="1"/>
  <c r="S78" i="13"/>
  <c r="Y78" i="13" s="1"/>
  <c r="S149" i="13"/>
  <c r="Y149" i="13" s="1"/>
  <c r="S206" i="13"/>
  <c r="Y206" i="13" s="1"/>
  <c r="S8" i="13"/>
  <c r="Y8" i="13" s="1"/>
  <c r="S133" i="13"/>
  <c r="Y133" i="13" s="1"/>
  <c r="S183" i="13"/>
  <c r="Y183" i="13" s="1"/>
  <c r="S120" i="13"/>
  <c r="Y120" i="13" s="1"/>
  <c r="S140" i="13"/>
  <c r="Y140" i="13" s="1"/>
  <c r="S204" i="13"/>
  <c r="Y204" i="13" s="1"/>
  <c r="S104" i="13"/>
  <c r="Y104" i="13" s="1"/>
  <c r="S205" i="13"/>
  <c r="Y205" i="13" s="1"/>
  <c r="S182" i="13"/>
  <c r="Y182" i="13" s="1"/>
  <c r="S174" i="13"/>
  <c r="Y174" i="13" s="1"/>
  <c r="S169" i="13"/>
  <c r="Y169" i="13" s="1"/>
  <c r="S52" i="13"/>
  <c r="Y52" i="13" s="1"/>
  <c r="S12" i="13"/>
  <c r="Y12" i="13" s="1"/>
  <c r="S147" i="13"/>
  <c r="Y147" i="13" s="1"/>
  <c r="S74" i="13"/>
  <c r="Y74" i="13" s="1"/>
  <c r="S141" i="13"/>
  <c r="Y141" i="13" s="1"/>
  <c r="S198" i="13"/>
  <c r="Y198" i="13" s="1"/>
  <c r="S35" i="13"/>
  <c r="Y35" i="13" s="1"/>
  <c r="S19" i="13"/>
  <c r="Y19" i="13" s="1"/>
  <c r="S103" i="13"/>
  <c r="Y103" i="13" s="1"/>
  <c r="S39" i="13"/>
  <c r="Y39" i="13" s="1"/>
  <c r="S41" i="13"/>
  <c r="Y41" i="13" s="1"/>
  <c r="S155" i="13"/>
  <c r="Y155" i="13" s="1"/>
  <c r="S113" i="13"/>
  <c r="Y113" i="13" s="1"/>
  <c r="S119" i="13"/>
  <c r="Y119" i="13" s="1"/>
  <c r="S131" i="13"/>
  <c r="Y131" i="13" s="1"/>
  <c r="S153" i="13"/>
  <c r="Y153" i="13" s="1"/>
  <c r="S5" i="13"/>
  <c r="Y5" i="13" s="1"/>
  <c r="S85" i="13"/>
  <c r="Y85" i="13" s="1"/>
  <c r="S3" i="13"/>
  <c r="Y3" i="13" s="1"/>
  <c r="S116" i="13"/>
  <c r="Y116" i="13" s="1"/>
  <c r="S95" i="13"/>
  <c r="Y95" i="13" s="1"/>
  <c r="T163" i="13"/>
  <c r="S30" i="13"/>
  <c r="Y30" i="13" s="1"/>
  <c r="T146" i="13"/>
  <c r="S70" i="13"/>
  <c r="Y70" i="13" s="1"/>
  <c r="T51" i="13"/>
  <c r="S77" i="13"/>
  <c r="Y77" i="13" s="1"/>
  <c r="T81" i="13"/>
  <c r="S36" i="13"/>
  <c r="Y36" i="13" s="1"/>
  <c r="T142" i="13"/>
  <c r="S129" i="13"/>
  <c r="Y129" i="13" s="1"/>
  <c r="T59" i="13"/>
  <c r="AI2" i="1"/>
  <c r="AI3" i="1"/>
  <c r="AI4" i="1"/>
  <c r="AI5" i="1"/>
  <c r="AI6" i="1"/>
  <c r="AI7" i="1"/>
  <c r="AI8" i="1"/>
  <c r="AI9" i="1"/>
  <c r="AI10" i="1"/>
  <c r="AI11" i="1"/>
  <c r="AI12" i="1"/>
  <c r="AI13" i="1"/>
  <c r="AI14" i="1"/>
  <c r="AI15" i="1"/>
  <c r="AI27" i="1"/>
  <c r="AI28" i="1"/>
  <c r="AI29" i="1"/>
  <c r="AI30" i="1"/>
  <c r="AI31" i="1"/>
  <c r="AI32" i="1"/>
  <c r="AI33" i="1"/>
  <c r="AI34" i="1"/>
  <c r="AI35" i="1"/>
  <c r="AI36" i="1"/>
  <c r="AI37" i="1"/>
  <c r="AI38" i="1"/>
  <c r="AI39" i="1"/>
  <c r="AI40" i="1"/>
  <c r="AI41" i="1"/>
  <c r="AI55" i="1"/>
  <c r="AI56" i="1"/>
  <c r="AI57" i="1"/>
  <c r="AI58" i="1"/>
  <c r="AI59" i="1"/>
  <c r="AI60" i="1"/>
  <c r="AI61" i="1"/>
  <c r="AI62" i="1"/>
  <c r="AI63" i="1"/>
  <c r="AI64" i="1"/>
  <c r="AI65" i="1"/>
  <c r="AI66" i="1"/>
  <c r="AI67" i="1"/>
  <c r="AI81" i="1"/>
  <c r="AI82" i="1"/>
  <c r="AI83" i="1"/>
  <c r="AI84" i="1"/>
  <c r="AI85" i="1"/>
  <c r="AI86" i="1"/>
  <c r="AI87" i="1"/>
  <c r="AI88" i="1"/>
  <c r="AI89" i="1"/>
  <c r="AI90" i="1"/>
  <c r="AI91" i="1"/>
  <c r="AI92" i="1"/>
  <c r="AI93" i="1"/>
  <c r="AI94" i="1"/>
  <c r="AI95" i="1"/>
  <c r="AI96" i="1"/>
  <c r="AI97" i="1"/>
  <c r="AI98" i="1"/>
  <c r="AI99" i="1"/>
  <c r="AI108" i="1"/>
  <c r="AI109" i="1"/>
  <c r="AI110" i="1"/>
  <c r="AI111" i="1"/>
  <c r="AI112" i="1"/>
  <c r="AI113" i="1"/>
  <c r="AI114" i="1"/>
  <c r="AI115" i="1"/>
  <c r="AI116" i="1"/>
  <c r="AI117" i="1"/>
  <c r="AI118" i="1"/>
  <c r="AI119" i="1"/>
  <c r="AI120" i="1"/>
  <c r="AI121" i="1"/>
  <c r="AI122" i="1"/>
  <c r="AI123" i="1"/>
  <c r="AI125" i="1"/>
  <c r="AI126" i="1"/>
  <c r="AI127" i="1"/>
  <c r="AI128" i="1"/>
  <c r="AI129" i="1"/>
  <c r="AI135" i="1"/>
  <c r="AI136" i="1"/>
  <c r="AI137" i="1"/>
  <c r="AI138" i="1"/>
  <c r="AI139" i="1"/>
  <c r="AI140" i="1"/>
  <c r="AI141" i="1"/>
  <c r="AI142" i="1"/>
  <c r="AI143" i="1"/>
  <c r="AI144" i="1"/>
  <c r="AI145" i="1"/>
  <c r="AI146" i="1"/>
  <c r="AI147" i="1"/>
  <c r="AI148" i="1"/>
  <c r="AI149" i="1"/>
  <c r="AI150" i="1"/>
  <c r="AI151" i="1"/>
  <c r="AI152" i="1"/>
  <c r="AI153" i="1"/>
  <c r="AI154" i="1"/>
  <c r="AI155" i="1"/>
  <c r="AI156" i="1"/>
  <c r="AI161" i="1"/>
  <c r="AI162" i="1"/>
  <c r="AI163" i="1"/>
  <c r="AI164" i="1"/>
  <c r="AI165" i="1"/>
  <c r="AI166" i="1"/>
  <c r="AI167" i="1"/>
  <c r="AI168" i="1"/>
  <c r="AI169" i="1"/>
  <c r="AI170" i="1"/>
  <c r="AI171" i="1"/>
  <c r="AI172" i="1"/>
  <c r="AI173" i="1"/>
  <c r="AI174" i="1"/>
  <c r="AI189" i="1"/>
  <c r="AI190" i="1"/>
  <c r="AI191" i="1"/>
  <c r="AI192" i="1"/>
  <c r="AI193" i="1"/>
  <c r="AI194" i="1"/>
  <c r="AI195" i="1"/>
  <c r="AI196" i="1"/>
  <c r="AI197" i="1"/>
  <c r="AI198" i="1"/>
  <c r="AI199" i="1"/>
  <c r="AI200" i="1"/>
  <c r="AI201" i="1"/>
  <c r="AI202" i="1"/>
  <c r="AI203" i="1"/>
  <c r="AI204" i="1"/>
  <c r="AI205" i="1"/>
  <c r="AI206" i="1"/>
  <c r="AI207" i="1"/>
  <c r="AI215" i="1"/>
  <c r="AI216" i="1"/>
  <c r="AI217" i="1"/>
  <c r="AI218" i="1"/>
  <c r="AI219" i="1"/>
  <c r="AI220" i="1"/>
  <c r="AI221" i="1"/>
  <c r="AI222" i="1"/>
  <c r="AI223" i="1"/>
  <c r="AI224" i="1"/>
  <c r="AI225" i="1"/>
  <c r="AI226" i="1"/>
  <c r="AI241" i="1"/>
  <c r="AI247" i="1"/>
  <c r="AI248" i="1"/>
  <c r="AI249" i="1"/>
  <c r="AI250" i="1"/>
  <c r="AI251" i="1"/>
  <c r="AI252" i="1"/>
  <c r="AI253" i="1"/>
  <c r="AI255" i="1"/>
  <c r="AI256" i="1"/>
  <c r="AI257" i="1"/>
  <c r="A3" i="13"/>
  <c r="A4" i="13" s="1"/>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A132" i="13" s="1"/>
  <c r="A133" i="13" s="1"/>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A164" i="13" s="1"/>
  <c r="A165" i="13" s="1"/>
  <c r="A166" i="13" s="1"/>
  <c r="A167" i="13" s="1"/>
  <c r="A168" i="13" s="1"/>
  <c r="A169" i="13" s="1"/>
  <c r="A170" i="13" s="1"/>
  <c r="A171" i="13" s="1"/>
  <c r="A172" i="13" s="1"/>
  <c r="A173" i="13" s="1"/>
  <c r="A174" i="13" s="1"/>
  <c r="A175" i="13" s="1"/>
  <c r="A176" i="13" s="1"/>
  <c r="A177" i="13" s="1"/>
  <c r="A178" i="13" s="1"/>
  <c r="A179" i="13" s="1"/>
  <c r="A180" i="13" s="1"/>
  <c r="A181" i="13" s="1"/>
  <c r="A182" i="13" s="1"/>
  <c r="A183" i="13" s="1"/>
  <c r="A184" i="13" s="1"/>
  <c r="A185" i="13" s="1"/>
  <c r="A186" i="13" s="1"/>
  <c r="A187" i="13" s="1"/>
  <c r="A188" i="13" s="1"/>
  <c r="A189" i="13" s="1"/>
  <c r="A190" i="13" s="1"/>
  <c r="A191" i="13" s="1"/>
  <c r="A192" i="13" s="1"/>
  <c r="A193" i="13" s="1"/>
  <c r="A194" i="13" s="1"/>
  <c r="A195" i="13" s="1"/>
  <c r="A196" i="13" s="1"/>
  <c r="A197" i="13" s="1"/>
  <c r="A198" i="13" s="1"/>
  <c r="A199" i="13" s="1"/>
  <c r="A200" i="13" s="1"/>
  <c r="A201" i="13" s="1"/>
  <c r="A202" i="13" s="1"/>
  <c r="A203" i="13" s="1"/>
  <c r="A204" i="13" s="1"/>
  <c r="A205" i="13" s="1"/>
  <c r="A206" i="13" s="1"/>
  <c r="A207" i="13" s="1"/>
  <c r="A208" i="13" s="1"/>
  <c r="B82" i="1"/>
  <c r="Z51" i="13" l="1"/>
  <c r="Z156" i="13"/>
  <c r="Z154" i="13"/>
  <c r="Z93" i="13"/>
  <c r="Z45" i="13"/>
  <c r="Z130" i="13"/>
  <c r="Z91" i="13"/>
  <c r="Z48" i="13"/>
  <c r="Z6" i="13"/>
  <c r="Z77" i="13"/>
  <c r="Z182" i="13"/>
  <c r="AA265" i="1"/>
  <c r="N367" i="1" s="1"/>
  <c r="Z157" i="13"/>
  <c r="Z188" i="13"/>
  <c r="Z114" i="13"/>
  <c r="Z32" i="13"/>
  <c r="Z84" i="13"/>
  <c r="Z89" i="13"/>
  <c r="Z148" i="13"/>
  <c r="Z126" i="13"/>
  <c r="Z165" i="13"/>
  <c r="Z190" i="13"/>
  <c r="Z128" i="13"/>
  <c r="Z53" i="13"/>
  <c r="Z73" i="13"/>
  <c r="Z59" i="13"/>
  <c r="Q106" i="1"/>
  <c r="R106" i="1" s="1"/>
  <c r="H366" i="1" s="1"/>
  <c r="Q133" i="1"/>
  <c r="R133" i="1" s="1"/>
  <c r="I366" i="1" s="1"/>
  <c r="Z200" i="13"/>
  <c r="Z43" i="13"/>
  <c r="Z136" i="13"/>
  <c r="Z164" i="13"/>
  <c r="Z135" i="13"/>
  <c r="Z55" i="13"/>
  <c r="Q79" i="1"/>
  <c r="R79" i="1" s="1"/>
  <c r="G366" i="1" s="1"/>
  <c r="AA53" i="1"/>
  <c r="F367" i="1" s="1"/>
  <c r="K388" i="1"/>
  <c r="AA187" i="1"/>
  <c r="K367" i="1" s="1"/>
  <c r="Z81" i="13"/>
  <c r="Z119" i="13"/>
  <c r="Z10" i="13"/>
  <c r="Z49" i="13"/>
  <c r="Z145" i="13"/>
  <c r="Z159" i="13"/>
  <c r="Z63" i="13"/>
  <c r="Z12" i="13"/>
  <c r="Z85" i="13"/>
  <c r="Z34" i="13"/>
  <c r="AA79" i="1"/>
  <c r="AA106" i="1"/>
  <c r="H367" i="1" s="1"/>
  <c r="Q265" i="1"/>
  <c r="R265" i="1" s="1"/>
  <c r="N366" i="1" s="1"/>
  <c r="AA133" i="1"/>
  <c r="I367" i="1" s="1"/>
  <c r="I379" i="1"/>
  <c r="I394" i="1" s="1"/>
  <c r="N380" i="1"/>
  <c r="N395" i="1" s="1"/>
  <c r="K380" i="1"/>
  <c r="G380" i="1"/>
  <c r="G395" i="1" s="1"/>
  <c r="F380" i="1"/>
  <c r="F395" i="1" s="1"/>
  <c r="H380" i="1"/>
  <c r="H395" i="1" s="1"/>
  <c r="I380" i="1"/>
  <c r="I395" i="1" s="1"/>
  <c r="Z92" i="13"/>
  <c r="Z9" i="13"/>
  <c r="Z62" i="13"/>
  <c r="Z15" i="13"/>
  <c r="Z192" i="13"/>
  <c r="Z207" i="13"/>
  <c r="Z72" i="13"/>
  <c r="Z196" i="13"/>
  <c r="Z121" i="13"/>
  <c r="Z79" i="13"/>
  <c r="Z117" i="13"/>
  <c r="Z8" i="13"/>
  <c r="Z195" i="13"/>
  <c r="Z198" i="13"/>
  <c r="Z76" i="13"/>
  <c r="Z57" i="13"/>
  <c r="Z54" i="13"/>
  <c r="Z172" i="13"/>
  <c r="Z100" i="13"/>
  <c r="Z179" i="13"/>
  <c r="Z71" i="13"/>
  <c r="Z140" i="13"/>
  <c r="Z193" i="13"/>
  <c r="Z39" i="13"/>
  <c r="Z127" i="13"/>
  <c r="Z180" i="13"/>
  <c r="Z97" i="13"/>
  <c r="Z202" i="13"/>
  <c r="Z108" i="13"/>
  <c r="Z21" i="13"/>
  <c r="Z189" i="13"/>
  <c r="Z173" i="13"/>
  <c r="Z125" i="13"/>
  <c r="Z138" i="13"/>
  <c r="Z175" i="13"/>
  <c r="Z28" i="13"/>
  <c r="Z99" i="13"/>
  <c r="Z170" i="13"/>
  <c r="Z152" i="13"/>
  <c r="Z27" i="13"/>
  <c r="Z133" i="13"/>
  <c r="Z185" i="13"/>
  <c r="Z120" i="13"/>
  <c r="Z174" i="13"/>
  <c r="Z106" i="13"/>
  <c r="Z52" i="13"/>
  <c r="Z35" i="13"/>
  <c r="Z47" i="13"/>
  <c r="Z103" i="13"/>
  <c r="Z131" i="13"/>
  <c r="Z7" i="13"/>
  <c r="Z5" i="13"/>
  <c r="Z70" i="13"/>
  <c r="Z36" i="13"/>
  <c r="E370" i="1"/>
  <c r="O370" i="1" s="1"/>
  <c r="Z203" i="13"/>
  <c r="Z139" i="13"/>
  <c r="Z75" i="13"/>
  <c r="Z176" i="13"/>
  <c r="Z118" i="13"/>
  <c r="Z23" i="13"/>
  <c r="Z206" i="13"/>
  <c r="Z102" i="13"/>
  <c r="Z205" i="13"/>
  <c r="Z58" i="13"/>
  <c r="Z141" i="13"/>
  <c r="Z4" i="13"/>
  <c r="Z113" i="13"/>
  <c r="Z101" i="13"/>
  <c r="Z95" i="13"/>
  <c r="Z44" i="13"/>
  <c r="Z177" i="13"/>
  <c r="Z46" i="13"/>
  <c r="Z22" i="13"/>
  <c r="Z191" i="13"/>
  <c r="Z124" i="13"/>
  <c r="Z14" i="13"/>
  <c r="Z38" i="13"/>
  <c r="Z40" i="13"/>
  <c r="Z110" i="13"/>
  <c r="Z61" i="13"/>
  <c r="Z86" i="13"/>
  <c r="Z88" i="13"/>
  <c r="Z66" i="13"/>
  <c r="Z178" i="13"/>
  <c r="Z31" i="13"/>
  <c r="Z197" i="13"/>
  <c r="Z64" i="13"/>
  <c r="Z80" i="13"/>
  <c r="Z137" i="13"/>
  <c r="Z134" i="13"/>
  <c r="Z123" i="13"/>
  <c r="Z109" i="13"/>
  <c r="Z20" i="13"/>
  <c r="Z60" i="13"/>
  <c r="Z96" i="13"/>
  <c r="Z65" i="13"/>
  <c r="Z18" i="13"/>
  <c r="Z187" i="13"/>
  <c r="Z83" i="13"/>
  <c r="Z33" i="13"/>
  <c r="Z26" i="13"/>
  <c r="Z132" i="13"/>
  <c r="Z184" i="13"/>
  <c r="Z181" i="13"/>
  <c r="Z69" i="13"/>
  <c r="Z112" i="13"/>
  <c r="Z82" i="13"/>
  <c r="Z17" i="13"/>
  <c r="Z161" i="13"/>
  <c r="Z171" i="13"/>
  <c r="Z168" i="13"/>
  <c r="Z186" i="13"/>
  <c r="Z98" i="13"/>
  <c r="Z42" i="13"/>
  <c r="Z111" i="13"/>
  <c r="Z115" i="13"/>
  <c r="Z146" i="13"/>
  <c r="Z56" i="13"/>
  <c r="Z208" i="13"/>
  <c r="Z183" i="13"/>
  <c r="Z90" i="13"/>
  <c r="Z169" i="13"/>
  <c r="Z68" i="13"/>
  <c r="Z19" i="13"/>
  <c r="Z13" i="13"/>
  <c r="Z153" i="13"/>
  <c r="Z160" i="13"/>
  <c r="Z142" i="13"/>
  <c r="Z129" i="13"/>
  <c r="Z107" i="13"/>
  <c r="Z105" i="13"/>
  <c r="Z24" i="13"/>
  <c r="Z194" i="13"/>
  <c r="Z144" i="13"/>
  <c r="Z50" i="13"/>
  <c r="Z122" i="13"/>
  <c r="Z16" i="13"/>
  <c r="Z37" i="13"/>
  <c r="Z149" i="13"/>
  <c r="Z11" i="13"/>
  <c r="Z104" i="13"/>
  <c r="Z199" i="13"/>
  <c r="Z74" i="13"/>
  <c r="Z143" i="13"/>
  <c r="Z155" i="13"/>
  <c r="Z158" i="13"/>
  <c r="Z163" i="13"/>
  <c r="Z30" i="13"/>
  <c r="Z94" i="13"/>
  <c r="Z25" i="13"/>
  <c r="Z166" i="13"/>
  <c r="Z150" i="13"/>
  <c r="Z151" i="13"/>
  <c r="Z201" i="13"/>
  <c r="Z167" i="13"/>
  <c r="Z67" i="13"/>
  <c r="Z162" i="13"/>
  <c r="Z87" i="13"/>
  <c r="Z29" i="13"/>
  <c r="Z78" i="13"/>
  <c r="Z204" i="13"/>
  <c r="Z147" i="13"/>
  <c r="Z41" i="13"/>
  <c r="Z3" i="13"/>
  <c r="Z116" i="13"/>
  <c r="H379" i="1"/>
  <c r="H394" i="1" s="1"/>
  <c r="U319" i="1"/>
  <c r="Y319" i="1" s="1"/>
  <c r="U317" i="1"/>
  <c r="Y317" i="1" s="1"/>
  <c r="U315" i="1"/>
  <c r="Y315" i="1" s="1"/>
  <c r="U313" i="1"/>
  <c r="Y313" i="1" s="1"/>
  <c r="U311" i="1"/>
  <c r="Y311" i="1" s="1"/>
  <c r="U309" i="1"/>
  <c r="Y309" i="1" s="1"/>
  <c r="U307" i="1"/>
  <c r="Y307" i="1" s="1"/>
  <c r="U305" i="1"/>
  <c r="Y305" i="1" s="1"/>
  <c r="U303" i="1"/>
  <c r="Y303" i="1" s="1"/>
  <c r="U301" i="1"/>
  <c r="Y301" i="1" s="1"/>
  <c r="U299" i="1"/>
  <c r="Y299" i="1" s="1"/>
  <c r="U297" i="1"/>
  <c r="Y297" i="1" s="1"/>
  <c r="U295" i="1"/>
  <c r="Y295" i="1" s="1"/>
  <c r="U293" i="1"/>
  <c r="Y293" i="1" s="1"/>
  <c r="U291" i="1"/>
  <c r="Y291" i="1" s="1"/>
  <c r="U289" i="1"/>
  <c r="Y289" i="1" s="1"/>
  <c r="U287" i="1"/>
  <c r="Y287" i="1" s="1"/>
  <c r="U285" i="1"/>
  <c r="Y285" i="1" s="1"/>
  <c r="U283" i="1"/>
  <c r="Y283" i="1" s="1"/>
  <c r="U281" i="1"/>
  <c r="Y281" i="1" s="1"/>
  <c r="U279" i="1"/>
  <c r="Y279" i="1" s="1"/>
  <c r="U277" i="1"/>
  <c r="Y277" i="1" s="1"/>
  <c r="U275" i="1"/>
  <c r="Y275" i="1" s="1"/>
  <c r="U273" i="1"/>
  <c r="Y273" i="1" s="1"/>
  <c r="U271" i="1"/>
  <c r="Y271" i="1" s="1"/>
  <c r="N359" i="1"/>
  <c r="U269" i="1"/>
  <c r="Y269" i="1" s="1"/>
  <c r="U321" i="1"/>
  <c r="Y321" i="1" s="1"/>
  <c r="U323" i="1"/>
  <c r="Y323" i="1" s="1"/>
  <c r="U325" i="1"/>
  <c r="Y325" i="1" s="1"/>
  <c r="U327" i="1"/>
  <c r="Y327" i="1" s="1"/>
  <c r="U329" i="1"/>
  <c r="Y329" i="1" s="1"/>
  <c r="U331" i="1"/>
  <c r="Y331" i="1" s="1"/>
  <c r="U333" i="1"/>
  <c r="Y333" i="1" s="1"/>
  <c r="U335" i="1"/>
  <c r="Y335" i="1" s="1"/>
  <c r="U340" i="1"/>
  <c r="Y340" i="1" s="1"/>
  <c r="U338" i="1"/>
  <c r="Y338" i="1" s="1"/>
  <c r="U339" i="1"/>
  <c r="Y339" i="1" s="1"/>
  <c r="U337" i="1"/>
  <c r="Y337" i="1" s="1"/>
  <c r="U341" i="1"/>
  <c r="Y341" i="1" s="1"/>
  <c r="U353" i="1"/>
  <c r="Y353" i="1" s="1"/>
  <c r="U354" i="1"/>
  <c r="Y354" i="1" s="1"/>
  <c r="U320" i="1"/>
  <c r="Y320" i="1" s="1"/>
  <c r="U318" i="1"/>
  <c r="Y318" i="1" s="1"/>
  <c r="U316" i="1"/>
  <c r="Y316" i="1" s="1"/>
  <c r="U314" i="1"/>
  <c r="Y314" i="1" s="1"/>
  <c r="U312" i="1"/>
  <c r="Y312" i="1" s="1"/>
  <c r="U310" i="1"/>
  <c r="Y310" i="1" s="1"/>
  <c r="U308" i="1"/>
  <c r="Y308" i="1" s="1"/>
  <c r="U306" i="1"/>
  <c r="Y306" i="1" s="1"/>
  <c r="U304" i="1"/>
  <c r="Y304" i="1" s="1"/>
  <c r="U302" i="1"/>
  <c r="Y302" i="1" s="1"/>
  <c r="U300" i="1"/>
  <c r="Y300" i="1" s="1"/>
  <c r="U298" i="1"/>
  <c r="Y298" i="1" s="1"/>
  <c r="U296" i="1"/>
  <c r="Y296" i="1" s="1"/>
  <c r="U294" i="1"/>
  <c r="Y294" i="1" s="1"/>
  <c r="U292" i="1"/>
  <c r="Y292" i="1" s="1"/>
  <c r="U290" i="1"/>
  <c r="Y290" i="1" s="1"/>
  <c r="U288" i="1"/>
  <c r="Y288" i="1" s="1"/>
  <c r="U286" i="1"/>
  <c r="Y286" i="1" s="1"/>
  <c r="U284" i="1"/>
  <c r="Y284" i="1" s="1"/>
  <c r="U282" i="1"/>
  <c r="Y282" i="1" s="1"/>
  <c r="U280" i="1"/>
  <c r="Y280" i="1" s="1"/>
  <c r="U278" i="1"/>
  <c r="Y278" i="1" s="1"/>
  <c r="U276" i="1"/>
  <c r="Y276" i="1" s="1"/>
  <c r="U274" i="1"/>
  <c r="Y274" i="1" s="1"/>
  <c r="U272" i="1"/>
  <c r="Y272" i="1" s="1"/>
  <c r="U270" i="1"/>
  <c r="Y270" i="1" s="1"/>
  <c r="U322" i="1"/>
  <c r="Y322" i="1" s="1"/>
  <c r="U324" i="1"/>
  <c r="Y324" i="1" s="1"/>
  <c r="U326" i="1"/>
  <c r="Y326" i="1" s="1"/>
  <c r="U328" i="1"/>
  <c r="Y328" i="1" s="1"/>
  <c r="U330" i="1"/>
  <c r="Y330" i="1" s="1"/>
  <c r="U332" i="1"/>
  <c r="Y332" i="1" s="1"/>
  <c r="U334" i="1"/>
  <c r="Y334" i="1" s="1"/>
  <c r="U336" i="1"/>
  <c r="Y336" i="1" s="1"/>
  <c r="U342" i="1"/>
  <c r="Y342" i="1" s="1"/>
  <c r="U343" i="1"/>
  <c r="Y343" i="1" s="1"/>
  <c r="U344" i="1"/>
  <c r="Y344" i="1" s="1"/>
  <c r="U345" i="1"/>
  <c r="Y345" i="1" s="1"/>
  <c r="U346" i="1"/>
  <c r="Y346" i="1" s="1"/>
  <c r="U347" i="1"/>
  <c r="Y347" i="1" s="1"/>
  <c r="U348" i="1"/>
  <c r="Y348" i="1" s="1"/>
  <c r="U349" i="1"/>
  <c r="Y349" i="1" s="1"/>
  <c r="U350" i="1"/>
  <c r="Y350" i="1" s="1"/>
  <c r="U351" i="1"/>
  <c r="Y351" i="1" s="1"/>
  <c r="U352" i="1"/>
  <c r="Y352" i="1" s="1"/>
  <c r="AF66" i="1"/>
  <c r="AL66" i="1" s="1"/>
  <c r="AF11" i="1"/>
  <c r="AL11" i="1" s="1"/>
  <c r="AF45" i="1"/>
  <c r="AL45" i="1" s="1"/>
  <c r="AF37" i="1"/>
  <c r="AL37" i="1" s="1"/>
  <c r="AF35" i="1"/>
  <c r="AL35" i="1" s="1"/>
  <c r="AF97" i="1"/>
  <c r="AL97" i="1" s="1"/>
  <c r="AF95" i="1"/>
  <c r="AL95" i="1" s="1"/>
  <c r="AF132" i="1"/>
  <c r="AL132" i="1" s="1"/>
  <c r="AF126" i="1"/>
  <c r="AL126" i="1" s="1"/>
  <c r="AF124" i="1"/>
  <c r="AL124" i="1" s="1"/>
  <c r="AF114" i="1"/>
  <c r="AL114" i="1" s="1"/>
  <c r="AF110" i="1"/>
  <c r="AL110" i="1" s="1"/>
  <c r="AF108" i="1"/>
  <c r="AL108" i="1" s="1"/>
  <c r="AF157" i="1"/>
  <c r="AL157" i="1" s="1"/>
  <c r="AF153" i="1"/>
  <c r="AL153" i="1" s="1"/>
  <c r="AF151" i="1"/>
  <c r="AL151" i="1" s="1"/>
  <c r="AF147" i="1"/>
  <c r="AL147" i="1" s="1"/>
  <c r="AF143" i="1"/>
  <c r="AL143" i="1" s="1"/>
  <c r="AF141" i="1"/>
  <c r="AL141" i="1" s="1"/>
  <c r="AF139" i="1"/>
  <c r="AL139" i="1" s="1"/>
  <c r="AF137" i="1"/>
  <c r="AL137" i="1" s="1"/>
  <c r="AF135" i="1"/>
  <c r="AL135" i="1" s="1"/>
  <c r="AF177" i="1"/>
  <c r="AL177" i="1" s="1"/>
  <c r="AF169" i="1"/>
  <c r="AL169" i="1" s="1"/>
  <c r="AF167" i="1"/>
  <c r="AL167" i="1" s="1"/>
  <c r="AF165" i="1"/>
  <c r="AL165" i="1" s="1"/>
  <c r="AF163" i="1"/>
  <c r="AL163" i="1" s="1"/>
  <c r="AF212" i="1"/>
  <c r="AL212" i="1" s="1"/>
  <c r="AF194" i="1"/>
  <c r="AL194" i="1" s="1"/>
  <c r="AF192" i="1"/>
  <c r="AL192" i="1" s="1"/>
  <c r="AF190" i="1"/>
  <c r="AL190" i="1" s="1"/>
  <c r="AF233" i="1"/>
  <c r="AL233" i="1" s="1"/>
  <c r="AF227" i="1"/>
  <c r="AL227" i="1" s="1"/>
  <c r="AF263" i="1"/>
  <c r="AL263" i="1" s="1"/>
  <c r="AF259" i="1"/>
  <c r="AL259" i="1" s="1"/>
  <c r="AF257" i="1"/>
  <c r="AL257" i="1" s="1"/>
  <c r="AF252" i="1"/>
  <c r="AL252" i="1" s="1"/>
  <c r="AF250" i="1"/>
  <c r="AL250" i="1" s="1"/>
  <c r="AF184" i="1"/>
  <c r="AL184" i="1" s="1"/>
  <c r="AF22" i="1"/>
  <c r="AL22" i="1" s="1"/>
  <c r="AF14" i="1"/>
  <c r="AL14" i="1" s="1"/>
  <c r="AF10" i="1"/>
  <c r="AL10" i="1" s="1"/>
  <c r="AF2" i="1"/>
  <c r="AL2" i="1" s="1"/>
  <c r="AF25" i="1"/>
  <c r="AF32" i="1"/>
  <c r="AL32" i="1" s="1"/>
  <c r="AF86" i="1"/>
  <c r="AL86" i="1" s="1"/>
  <c r="AF131" i="1"/>
  <c r="AL131" i="1" s="1"/>
  <c r="AF127" i="1"/>
  <c r="AL127" i="1" s="1"/>
  <c r="AF123" i="1"/>
  <c r="AL123" i="1" s="1"/>
  <c r="AF121" i="1"/>
  <c r="AL121" i="1" s="1"/>
  <c r="AF119" i="1"/>
  <c r="AL119" i="1" s="1"/>
  <c r="AF115" i="1"/>
  <c r="AL115" i="1" s="1"/>
  <c r="AF113" i="1"/>
  <c r="AL113" i="1" s="1"/>
  <c r="AF111" i="1"/>
  <c r="AL111" i="1" s="1"/>
  <c r="AF109" i="1"/>
  <c r="AL109" i="1" s="1"/>
  <c r="J367" i="1"/>
  <c r="AH135" i="1"/>
  <c r="AF150" i="1"/>
  <c r="AL150" i="1" s="1"/>
  <c r="AF148" i="1"/>
  <c r="AL148" i="1" s="1"/>
  <c r="AF146" i="1"/>
  <c r="AL146" i="1" s="1"/>
  <c r="AF144" i="1"/>
  <c r="AL144" i="1" s="1"/>
  <c r="AF142" i="1"/>
  <c r="AL142" i="1" s="1"/>
  <c r="AF138" i="1"/>
  <c r="AL138" i="1" s="1"/>
  <c r="AF136" i="1"/>
  <c r="AL136" i="1" s="1"/>
  <c r="AF176" i="1"/>
  <c r="AL176" i="1" s="1"/>
  <c r="AF170" i="1"/>
  <c r="AL170" i="1" s="1"/>
  <c r="AF166" i="1"/>
  <c r="AL166" i="1" s="1"/>
  <c r="AF164" i="1"/>
  <c r="AL164" i="1" s="1"/>
  <c r="AF162" i="1"/>
  <c r="AL162" i="1" s="1"/>
  <c r="AF199" i="1"/>
  <c r="AL199" i="1" s="1"/>
  <c r="AF197" i="1"/>
  <c r="AL197" i="1" s="1"/>
  <c r="AF193" i="1"/>
  <c r="AL193" i="1" s="1"/>
  <c r="AF191" i="1"/>
  <c r="AL191" i="1" s="1"/>
  <c r="AF189" i="1"/>
  <c r="AL189" i="1" s="1"/>
  <c r="AF234" i="1"/>
  <c r="AL234" i="1" s="1"/>
  <c r="AF219" i="1"/>
  <c r="AL219" i="1" s="1"/>
  <c r="AF215" i="1"/>
  <c r="AL215" i="1" s="1"/>
  <c r="AF262" i="1"/>
  <c r="AL262" i="1" s="1"/>
  <c r="AF258" i="1"/>
  <c r="AL258" i="1" s="1"/>
  <c r="AF255" i="1"/>
  <c r="AL255" i="1" s="1"/>
  <c r="AF253" i="1"/>
  <c r="AL253" i="1" s="1"/>
  <c r="AF251" i="1"/>
  <c r="AL251" i="1" s="1"/>
  <c r="AF249" i="1"/>
  <c r="AL249" i="1" s="1"/>
  <c r="AF245" i="1"/>
  <c r="AL245" i="1" s="1"/>
  <c r="AF241" i="1"/>
  <c r="AL241" i="1" s="1"/>
  <c r="AH149" i="1"/>
  <c r="AF149" i="1"/>
  <c r="AL149" i="1" s="1"/>
  <c r="AH179" i="1"/>
  <c r="AF179" i="1"/>
  <c r="AL179" i="1" s="1"/>
  <c r="AF129" i="1"/>
  <c r="AL129" i="1" s="1"/>
  <c r="AH129" i="1"/>
  <c r="AH122" i="1"/>
  <c r="AF122" i="1"/>
  <c r="AL122" i="1" s="1"/>
  <c r="AH24" i="1"/>
  <c r="AF24" i="1"/>
  <c r="AL24" i="1" s="1"/>
  <c r="AH23" i="1"/>
  <c r="AF23" i="1"/>
  <c r="AL23" i="1" s="1"/>
  <c r="AH20" i="1"/>
  <c r="AF20" i="1"/>
  <c r="AL20" i="1" s="1"/>
  <c r="AF19" i="1"/>
  <c r="AL19" i="1" s="1"/>
  <c r="AH19" i="1"/>
  <c r="AH17" i="1"/>
  <c r="AF17" i="1"/>
  <c r="AL17" i="1" s="1"/>
  <c r="AH260" i="1"/>
  <c r="AF260" i="1"/>
  <c r="AL260" i="1" s="1"/>
  <c r="AH254" i="1"/>
  <c r="AF254" i="1"/>
  <c r="AL254" i="1" s="1"/>
  <c r="AF248" i="1"/>
  <c r="AL248" i="1" s="1"/>
  <c r="AH248" i="1"/>
  <c r="AH247" i="1"/>
  <c r="AF247" i="1"/>
  <c r="AL247" i="1" s="1"/>
  <c r="AF246" i="1"/>
  <c r="AL246" i="1" s="1"/>
  <c r="AH246" i="1"/>
  <c r="AH244" i="1"/>
  <c r="AF244" i="1"/>
  <c r="AL244" i="1" s="1"/>
  <c r="AH243" i="1"/>
  <c r="AF243" i="1"/>
  <c r="AL243" i="1" s="1"/>
  <c r="AH235" i="1"/>
  <c r="AF235" i="1"/>
  <c r="AL235" i="1" s="1"/>
  <c r="AH231" i="1"/>
  <c r="AF231" i="1"/>
  <c r="AL231" i="1" s="1"/>
  <c r="AH222" i="1"/>
  <c r="AF222" i="1"/>
  <c r="AL222" i="1" s="1"/>
  <c r="AF220" i="1"/>
  <c r="AL220" i="1" s="1"/>
  <c r="AH220" i="1"/>
  <c r="AH218" i="1"/>
  <c r="AF218" i="1"/>
  <c r="AL218" i="1" s="1"/>
  <c r="AH217" i="1"/>
  <c r="AF217" i="1"/>
  <c r="AL217" i="1" s="1"/>
  <c r="AH195" i="1"/>
  <c r="AF195" i="1"/>
  <c r="AL195" i="1" s="1"/>
  <c r="AF198" i="1"/>
  <c r="AL198" i="1" s="1"/>
  <c r="AH198" i="1"/>
  <c r="AH181" i="1"/>
  <c r="AF181" i="1"/>
  <c r="AL181" i="1" s="1"/>
  <c r="AF178" i="1"/>
  <c r="AL178" i="1" s="1"/>
  <c r="AH178" i="1"/>
  <c r="AH175" i="1"/>
  <c r="AF175" i="1"/>
  <c r="AL175" i="1" s="1"/>
  <c r="AF172" i="1"/>
  <c r="AL172" i="1" s="1"/>
  <c r="AH172" i="1"/>
  <c r="AH171" i="1"/>
  <c r="AF171" i="1"/>
  <c r="AL171" i="1" s="1"/>
  <c r="AF168" i="1"/>
  <c r="AL168" i="1" s="1"/>
  <c r="AH168" i="1"/>
  <c r="AH161" i="1"/>
  <c r="AF161" i="1"/>
  <c r="AL161" i="1" s="1"/>
  <c r="AH155" i="1"/>
  <c r="AF155" i="1"/>
  <c r="AL155" i="1" s="1"/>
  <c r="AH154" i="1"/>
  <c r="AF154" i="1"/>
  <c r="AL154" i="1" s="1"/>
  <c r="AF152" i="1"/>
  <c r="AL152" i="1" s="1"/>
  <c r="AH152" i="1"/>
  <c r="AH145" i="1"/>
  <c r="AF145" i="1"/>
  <c r="AL145" i="1" s="1"/>
  <c r="AF140" i="1"/>
  <c r="AL140" i="1" s="1"/>
  <c r="AH140" i="1"/>
  <c r="AF101" i="1"/>
  <c r="AL101" i="1" s="1"/>
  <c r="AH101" i="1"/>
  <c r="AH96" i="1"/>
  <c r="AF96" i="1"/>
  <c r="AL96" i="1" s="1"/>
  <c r="AF94" i="1"/>
  <c r="AL94" i="1" s="1"/>
  <c r="AH94" i="1"/>
  <c r="AH92" i="1"/>
  <c r="AF92" i="1"/>
  <c r="AL92" i="1" s="1"/>
  <c r="AF91" i="1"/>
  <c r="AL91" i="1" s="1"/>
  <c r="AH91" i="1"/>
  <c r="AH89" i="1"/>
  <c r="AF89" i="1"/>
  <c r="AL89" i="1" s="1"/>
  <c r="AH87" i="1"/>
  <c r="AF87" i="1"/>
  <c r="AL87" i="1" s="1"/>
  <c r="AH85" i="1"/>
  <c r="AF85" i="1"/>
  <c r="AL85" i="1" s="1"/>
  <c r="AH84" i="1"/>
  <c r="AF84" i="1"/>
  <c r="AL84" i="1" s="1"/>
  <c r="AH82" i="1"/>
  <c r="AF82" i="1"/>
  <c r="AL82" i="1" s="1"/>
  <c r="AH81" i="1"/>
  <c r="AF81" i="1"/>
  <c r="AL81" i="1" s="1"/>
  <c r="AF78" i="1"/>
  <c r="AL78" i="1" s="1"/>
  <c r="AH78" i="1"/>
  <c r="AH74" i="1"/>
  <c r="AF74" i="1"/>
  <c r="AL74" i="1" s="1"/>
  <c r="AH60" i="1"/>
  <c r="AF60" i="1"/>
  <c r="AL60" i="1" s="1"/>
  <c r="AH67" i="1"/>
  <c r="AF67" i="1"/>
  <c r="AL67" i="1" s="1"/>
  <c r="AH64" i="1"/>
  <c r="AF64" i="1"/>
  <c r="AL64" i="1" s="1"/>
  <c r="AF63" i="1"/>
  <c r="AL63" i="1" s="1"/>
  <c r="AH63" i="1"/>
  <c r="AH59" i="1"/>
  <c r="AF59" i="1"/>
  <c r="AL59" i="1" s="1"/>
  <c r="AH57" i="1"/>
  <c r="AF57" i="1"/>
  <c r="AL57" i="1" s="1"/>
  <c r="AH56" i="1"/>
  <c r="AF56" i="1"/>
  <c r="AL56" i="1" s="1"/>
  <c r="AH55" i="1"/>
  <c r="AF55" i="1"/>
  <c r="AL55" i="1" s="1"/>
  <c r="AF48" i="1"/>
  <c r="AL48" i="1" s="1"/>
  <c r="AH48" i="1"/>
  <c r="AH42" i="1"/>
  <c r="AF42" i="1"/>
  <c r="AL42" i="1" s="1"/>
  <c r="AF31" i="1"/>
  <c r="AL31" i="1" s="1"/>
  <c r="AH31" i="1"/>
  <c r="AH30" i="1"/>
  <c r="AF30" i="1"/>
  <c r="AL30" i="1" s="1"/>
  <c r="AF28" i="1"/>
  <c r="AL28" i="1" s="1"/>
  <c r="AH28" i="1"/>
  <c r="AF6" i="1"/>
  <c r="AL6" i="1" s="1"/>
  <c r="AH6" i="1"/>
  <c r="AH7" i="1"/>
  <c r="AF7" i="1"/>
  <c r="AL7" i="1" s="1"/>
  <c r="AH4" i="1"/>
  <c r="AF4" i="1"/>
  <c r="AL4" i="1" s="1"/>
  <c r="AH3" i="1"/>
  <c r="AF3" i="1"/>
  <c r="AL3" i="1" s="1"/>
  <c r="AH5" i="1"/>
  <c r="AF5" i="1"/>
  <c r="AL5" i="1" s="1"/>
  <c r="AF12" i="1"/>
  <c r="AL12" i="1" s="1"/>
  <c r="AH12" i="1"/>
  <c r="AH16" i="1"/>
  <c r="AF16" i="1"/>
  <c r="AL16" i="1" s="1"/>
  <c r="AF15" i="1"/>
  <c r="AL15" i="1" s="1"/>
  <c r="AH15" i="1"/>
  <c r="AH13" i="1"/>
  <c r="AF13" i="1"/>
  <c r="AL13" i="1" s="1"/>
  <c r="AF9" i="1"/>
  <c r="AL9" i="1" s="1"/>
  <c r="AH9" i="1"/>
  <c r="AH8" i="1"/>
  <c r="AF8" i="1"/>
  <c r="AL8" i="1" s="1"/>
  <c r="AH261" i="1"/>
  <c r="AF261" i="1"/>
  <c r="AL261" i="1" s="1"/>
  <c r="AH256" i="1"/>
  <c r="AF256" i="1"/>
  <c r="AL256" i="1" s="1"/>
  <c r="AH207" i="1"/>
  <c r="AF207" i="1"/>
  <c r="AL207" i="1" s="1"/>
  <c r="AH236" i="1"/>
  <c r="AF236" i="1"/>
  <c r="AL236" i="1" s="1"/>
  <c r="AF226" i="1"/>
  <c r="AL226" i="1" s="1"/>
  <c r="AH226" i="1"/>
  <c r="AH209" i="1"/>
  <c r="AF209" i="1"/>
  <c r="AL209" i="1" s="1"/>
  <c r="AH203" i="1"/>
  <c r="AF203" i="1"/>
  <c r="AL203" i="1" s="1"/>
  <c r="AH202" i="1"/>
  <c r="AF202" i="1"/>
  <c r="AL202" i="1" s="1"/>
  <c r="AH200" i="1"/>
  <c r="AF200" i="1"/>
  <c r="AL200" i="1" s="1"/>
  <c r="AH158" i="1"/>
  <c r="AF158" i="1"/>
  <c r="AL158" i="1" s="1"/>
  <c r="AH156" i="1"/>
  <c r="AF156" i="1"/>
  <c r="AL156" i="1" s="1"/>
  <c r="AH104" i="1"/>
  <c r="AF104" i="1"/>
  <c r="AL104" i="1" s="1"/>
  <c r="AH100" i="1"/>
  <c r="AF100" i="1"/>
  <c r="AL100" i="1" s="1"/>
  <c r="AH49" i="1"/>
  <c r="AF49" i="1"/>
  <c r="AL49" i="1" s="1"/>
  <c r="AH51" i="1"/>
  <c r="AF51" i="1"/>
  <c r="AL51" i="1" s="1"/>
  <c r="AF50" i="1"/>
  <c r="AL50" i="1" s="1"/>
  <c r="AH50" i="1"/>
  <c r="AH47" i="1"/>
  <c r="AF47" i="1"/>
  <c r="AL47" i="1" s="1"/>
  <c r="AF46" i="1"/>
  <c r="AL46" i="1" s="1"/>
  <c r="AH46" i="1"/>
  <c r="AH44" i="1"/>
  <c r="AF44" i="1"/>
  <c r="AL44" i="1" s="1"/>
  <c r="AH21" i="1"/>
  <c r="AF21" i="1"/>
  <c r="AL21" i="1" s="1"/>
  <c r="AH264" i="1"/>
  <c r="AF264" i="1"/>
  <c r="AL264" i="1" s="1"/>
  <c r="AF242" i="1"/>
  <c r="AL242" i="1" s="1"/>
  <c r="AH242" i="1"/>
  <c r="AH238" i="1"/>
  <c r="AH232" i="1"/>
  <c r="AF232" i="1"/>
  <c r="AL232" i="1" s="1"/>
  <c r="AF230" i="1"/>
  <c r="AL230" i="1" s="1"/>
  <c r="AH230" i="1"/>
  <c r="AH228" i="1"/>
  <c r="AF228" i="1"/>
  <c r="AL228" i="1" s="1"/>
  <c r="AH229" i="1"/>
  <c r="AF229" i="1"/>
  <c r="AL229" i="1" s="1"/>
  <c r="AH225" i="1"/>
  <c r="AF225" i="1"/>
  <c r="AL225" i="1" s="1"/>
  <c r="AF224" i="1"/>
  <c r="AL224" i="1" s="1"/>
  <c r="AH224" i="1"/>
  <c r="AH223" i="1"/>
  <c r="AF223" i="1"/>
  <c r="AL223" i="1" s="1"/>
  <c r="AH221" i="1"/>
  <c r="AF221" i="1"/>
  <c r="AL221" i="1" s="1"/>
  <c r="AH216" i="1"/>
  <c r="AF216" i="1"/>
  <c r="AL216" i="1" s="1"/>
  <c r="AF211" i="1"/>
  <c r="AL211" i="1" s="1"/>
  <c r="AH211" i="1"/>
  <c r="AH210" i="1"/>
  <c r="AF210" i="1"/>
  <c r="AL210" i="1" s="1"/>
  <c r="AH208" i="1"/>
  <c r="AF208" i="1"/>
  <c r="AL208" i="1" s="1"/>
  <c r="AH206" i="1"/>
  <c r="AF206" i="1"/>
  <c r="AL206" i="1" s="1"/>
  <c r="AF205" i="1"/>
  <c r="AL205" i="1" s="1"/>
  <c r="AH205" i="1"/>
  <c r="AH204" i="1"/>
  <c r="AF204" i="1"/>
  <c r="AL204" i="1" s="1"/>
  <c r="AF201" i="1"/>
  <c r="AL201" i="1" s="1"/>
  <c r="AH201" i="1"/>
  <c r="AH196" i="1"/>
  <c r="AF196" i="1"/>
  <c r="AL196" i="1" s="1"/>
  <c r="AH186" i="1"/>
  <c r="AH183" i="1"/>
  <c r="AF183" i="1"/>
  <c r="AL183" i="1" s="1"/>
  <c r="AH182" i="1"/>
  <c r="AF182" i="1"/>
  <c r="AL182" i="1" s="1"/>
  <c r="AF180" i="1"/>
  <c r="AL180" i="1" s="1"/>
  <c r="AH180" i="1"/>
  <c r="AH174" i="1"/>
  <c r="AF174" i="1"/>
  <c r="AL174" i="1" s="1"/>
  <c r="AH173" i="1"/>
  <c r="AF173" i="1"/>
  <c r="AL173" i="1" s="1"/>
  <c r="AF130" i="1"/>
  <c r="AL130" i="1" s="1"/>
  <c r="AH130" i="1"/>
  <c r="AH128" i="1"/>
  <c r="AF128" i="1"/>
  <c r="AL128" i="1" s="1"/>
  <c r="AH125" i="1"/>
  <c r="AF125" i="1"/>
  <c r="AL125" i="1" s="1"/>
  <c r="AH120" i="1"/>
  <c r="AF120" i="1"/>
  <c r="AL120" i="1" s="1"/>
  <c r="AH118" i="1"/>
  <c r="AF118" i="1"/>
  <c r="AL118" i="1" s="1"/>
  <c r="AF117" i="1"/>
  <c r="AL117" i="1" s="1"/>
  <c r="AH117" i="1"/>
  <c r="AH116" i="1"/>
  <c r="AF116" i="1"/>
  <c r="AL116" i="1" s="1"/>
  <c r="AH112" i="1"/>
  <c r="AF112" i="1"/>
  <c r="AL112" i="1" s="1"/>
  <c r="AH105" i="1"/>
  <c r="AF105" i="1"/>
  <c r="AL105" i="1" s="1"/>
  <c r="AF103" i="1"/>
  <c r="AL103" i="1" s="1"/>
  <c r="AH103" i="1"/>
  <c r="AH102" i="1"/>
  <c r="AF102" i="1"/>
  <c r="AL102" i="1" s="1"/>
  <c r="AF99" i="1"/>
  <c r="AL99" i="1" s="1"/>
  <c r="AH99" i="1"/>
  <c r="AH98" i="1"/>
  <c r="AF98" i="1"/>
  <c r="AL98" i="1" s="1"/>
  <c r="AF93" i="1"/>
  <c r="AL93" i="1" s="1"/>
  <c r="AH93" i="1"/>
  <c r="AH90" i="1"/>
  <c r="AF90" i="1"/>
  <c r="AL90" i="1" s="1"/>
  <c r="AH88" i="1"/>
  <c r="AF88" i="1"/>
  <c r="AL88" i="1" s="1"/>
  <c r="AH83" i="1"/>
  <c r="AF83" i="1"/>
  <c r="AL83" i="1" s="1"/>
  <c r="AH77" i="1"/>
  <c r="AF77" i="1"/>
  <c r="AL77" i="1" s="1"/>
  <c r="AH76" i="1"/>
  <c r="AF76" i="1"/>
  <c r="AL76" i="1" s="1"/>
  <c r="AH75" i="1"/>
  <c r="AF75" i="1"/>
  <c r="AL75" i="1" s="1"/>
  <c r="AF73" i="1"/>
  <c r="AL73" i="1" s="1"/>
  <c r="AH73" i="1"/>
  <c r="AH72" i="1"/>
  <c r="AF72" i="1"/>
  <c r="AL72" i="1" s="1"/>
  <c r="AF70" i="1"/>
  <c r="AL70" i="1" s="1"/>
  <c r="AH70" i="1"/>
  <c r="AH71" i="1"/>
  <c r="AF71" i="1"/>
  <c r="AL71" i="1" s="1"/>
  <c r="AF69" i="1"/>
  <c r="AL69" i="1" s="1"/>
  <c r="AH69" i="1"/>
  <c r="AH68" i="1"/>
  <c r="AF68" i="1"/>
  <c r="AL68" i="1" s="1"/>
  <c r="AF65" i="1"/>
  <c r="AL65" i="1" s="1"/>
  <c r="AH65" i="1"/>
  <c r="AF62" i="1"/>
  <c r="AL62" i="1" s="1"/>
  <c r="AH62" i="1"/>
  <c r="AF61" i="1"/>
  <c r="AL61" i="1" s="1"/>
  <c r="AH61" i="1"/>
  <c r="AH58" i="1"/>
  <c r="AF58" i="1"/>
  <c r="AL58" i="1" s="1"/>
  <c r="AH52" i="1"/>
  <c r="AF52" i="1"/>
  <c r="AL52" i="1" s="1"/>
  <c r="AF43" i="1"/>
  <c r="AL43" i="1" s="1"/>
  <c r="AH43" i="1"/>
  <c r="AH41" i="1"/>
  <c r="AF41" i="1"/>
  <c r="AL41" i="1" s="1"/>
  <c r="AH40" i="1"/>
  <c r="AF40" i="1"/>
  <c r="AL40" i="1" s="1"/>
  <c r="AH39" i="1"/>
  <c r="AF39" i="1"/>
  <c r="AL39" i="1" s="1"/>
  <c r="AH38" i="1"/>
  <c r="AF38" i="1"/>
  <c r="AL38" i="1" s="1"/>
  <c r="AH36" i="1"/>
  <c r="AF36" i="1"/>
  <c r="AL36" i="1" s="1"/>
  <c r="AH33" i="1"/>
  <c r="AF33" i="1"/>
  <c r="AL33" i="1" s="1"/>
  <c r="AH34" i="1"/>
  <c r="AF34" i="1"/>
  <c r="AL34" i="1" s="1"/>
  <c r="AH29" i="1"/>
  <c r="AF29" i="1"/>
  <c r="AL29" i="1" s="1"/>
  <c r="AH27" i="1"/>
  <c r="AF27" i="1"/>
  <c r="AL27" i="1" s="1"/>
  <c r="AF18" i="1"/>
  <c r="AL18" i="1" s="1"/>
  <c r="AH18" i="1"/>
  <c r="O369" i="1"/>
  <c r="O372" i="1"/>
  <c r="J395" i="1"/>
  <c r="B351" i="1"/>
  <c r="B352" i="1" s="1"/>
  <c r="B353" i="1" s="1"/>
  <c r="B354" i="1" s="1"/>
  <c r="B355" i="1" s="1"/>
  <c r="B356" i="1" s="1"/>
  <c r="B357" i="1" s="1"/>
  <c r="B358" i="1" s="1"/>
  <c r="N379" i="1"/>
  <c r="N394" i="1" s="1"/>
  <c r="B171" i="1"/>
  <c r="B172" i="1" s="1"/>
  <c r="B173" i="1" s="1"/>
  <c r="O388" i="1"/>
  <c r="O384" i="1"/>
  <c r="O402" i="1"/>
  <c r="G379" i="1"/>
  <c r="G394" i="1" s="1"/>
  <c r="M359" i="1"/>
  <c r="S359" i="1"/>
  <c r="L394" i="1"/>
  <c r="J394" i="1"/>
  <c r="E380" i="1"/>
  <c r="E395" i="1" s="1"/>
  <c r="L395" i="1"/>
  <c r="B83" i="1"/>
  <c r="B84" i="1" s="1"/>
  <c r="B85" i="1" s="1"/>
  <c r="B86" i="1" s="1"/>
  <c r="B87" i="1" s="1"/>
  <c r="O387" i="1"/>
  <c r="F394" i="1"/>
  <c r="O383" i="1"/>
  <c r="O391" i="1"/>
  <c r="E394" i="1"/>
  <c r="M395" i="1"/>
  <c r="A28" i="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O373" i="1"/>
  <c r="M367" i="1"/>
  <c r="L367" i="1"/>
  <c r="L368" i="1" s="1"/>
  <c r="L374" i="1" s="1"/>
  <c r="E367" i="1"/>
  <c r="E368" i="1" s="1"/>
  <c r="E374" i="1" s="1"/>
  <c r="O371" i="1"/>
  <c r="AM233" i="1" l="1"/>
  <c r="AM2" i="1"/>
  <c r="AM48" i="1"/>
  <c r="AM198" i="1"/>
  <c r="AM66" i="1"/>
  <c r="O380" i="1"/>
  <c r="AM10" i="1"/>
  <c r="AM14" i="1"/>
  <c r="AM22" i="1"/>
  <c r="AM184" i="1"/>
  <c r="AM250" i="1"/>
  <c r="AM252" i="1"/>
  <c r="AM227" i="1"/>
  <c r="AM190" i="1"/>
  <c r="AM192" i="1"/>
  <c r="AM194" i="1"/>
  <c r="AM212" i="1"/>
  <c r="AM163" i="1"/>
  <c r="AM165" i="1"/>
  <c r="AM167" i="1"/>
  <c r="AM169" i="1"/>
  <c r="AM177" i="1"/>
  <c r="AM135" i="1"/>
  <c r="AM137" i="1"/>
  <c r="AM139" i="1"/>
  <c r="AM141" i="1"/>
  <c r="AM143" i="1"/>
  <c r="AM147" i="1"/>
  <c r="AM151" i="1"/>
  <c r="AM153" i="1"/>
  <c r="AM157" i="1"/>
  <c r="AM108" i="1"/>
  <c r="AM110" i="1"/>
  <c r="AM114" i="1"/>
  <c r="AM124" i="1"/>
  <c r="AM126" i="1"/>
  <c r="AM132" i="1"/>
  <c r="AM95" i="1"/>
  <c r="AM97" i="1"/>
  <c r="AM35" i="1"/>
  <c r="AM37" i="1"/>
  <c r="AM45" i="1"/>
  <c r="AM11" i="1"/>
  <c r="AM27" i="1"/>
  <c r="AM29" i="1"/>
  <c r="AM34" i="1"/>
  <c r="AM33" i="1"/>
  <c r="AM36" i="1"/>
  <c r="AM38" i="1"/>
  <c r="AM39" i="1"/>
  <c r="AM40" i="1"/>
  <c r="AM41" i="1"/>
  <c r="AM52" i="1"/>
  <c r="AM58" i="1"/>
  <c r="AM68" i="1"/>
  <c r="AM71" i="1"/>
  <c r="AM72" i="1"/>
  <c r="AM75" i="1"/>
  <c r="AM76" i="1"/>
  <c r="AM77" i="1"/>
  <c r="AM83" i="1"/>
  <c r="AM88" i="1"/>
  <c r="AM90" i="1"/>
  <c r="AM98" i="1"/>
  <c r="AM102" i="1"/>
  <c r="AM105" i="1"/>
  <c r="AM112" i="1"/>
  <c r="AM116" i="1"/>
  <c r="AM118" i="1"/>
  <c r="AM120" i="1"/>
  <c r="AM125" i="1"/>
  <c r="AM128" i="1"/>
  <c r="AM173" i="1"/>
  <c r="AM174" i="1"/>
  <c r="AM182" i="1"/>
  <c r="AM183" i="1"/>
  <c r="AM196" i="1"/>
  <c r="AM204" i="1"/>
  <c r="AM206" i="1"/>
  <c r="AM210" i="1"/>
  <c r="AM216" i="1"/>
  <c r="AM221" i="1"/>
  <c r="AM223" i="1"/>
  <c r="AM225" i="1"/>
  <c r="AM229" i="1"/>
  <c r="AM228" i="1"/>
  <c r="AM232" i="1"/>
  <c r="AM264" i="1"/>
  <c r="AM21" i="1"/>
  <c r="AM44" i="1"/>
  <c r="AM47" i="1"/>
  <c r="AM51" i="1"/>
  <c r="AM49" i="1"/>
  <c r="AM100" i="1"/>
  <c r="AM104" i="1"/>
  <c r="AM156" i="1"/>
  <c r="AM158" i="1"/>
  <c r="AM200" i="1"/>
  <c r="AM202" i="1"/>
  <c r="AM203" i="1"/>
  <c r="AM209" i="1"/>
  <c r="AM236" i="1"/>
  <c r="AM207" i="1"/>
  <c r="AM256" i="1"/>
  <c r="AM261" i="1"/>
  <c r="AM8" i="1"/>
  <c r="AM13" i="1"/>
  <c r="AM16" i="1"/>
  <c r="AM5" i="1"/>
  <c r="AM3" i="1"/>
  <c r="AM4" i="1"/>
  <c r="AM7" i="1"/>
  <c r="AM30" i="1"/>
  <c r="AM42" i="1"/>
  <c r="AM55" i="1"/>
  <c r="AM56" i="1"/>
  <c r="AM59" i="1"/>
  <c r="AM64" i="1"/>
  <c r="AM67" i="1"/>
  <c r="AM74" i="1"/>
  <c r="AM81" i="1"/>
  <c r="AM82" i="1"/>
  <c r="AM84" i="1"/>
  <c r="AM85" i="1"/>
  <c r="AM87" i="1"/>
  <c r="AM89" i="1"/>
  <c r="AM96" i="1"/>
  <c r="AM145" i="1"/>
  <c r="AM154" i="1"/>
  <c r="AM155" i="1"/>
  <c r="AM161" i="1"/>
  <c r="AM171" i="1"/>
  <c r="AM175" i="1"/>
  <c r="AM181" i="1"/>
  <c r="AM195" i="1"/>
  <c r="AM217" i="1"/>
  <c r="AM218" i="1"/>
  <c r="AM222" i="1"/>
  <c r="AM231" i="1"/>
  <c r="AM235" i="1"/>
  <c r="AM243" i="1"/>
  <c r="AM244" i="1"/>
  <c r="AM247" i="1"/>
  <c r="AM254" i="1"/>
  <c r="AM260" i="1"/>
  <c r="AM17" i="1"/>
  <c r="AM20" i="1"/>
  <c r="AM23" i="1"/>
  <c r="AM24" i="1"/>
  <c r="AM122" i="1"/>
  <c r="AM179" i="1"/>
  <c r="AM149" i="1"/>
  <c r="AM241" i="1"/>
  <c r="AM245" i="1"/>
  <c r="AM249" i="1"/>
  <c r="AM251" i="1"/>
  <c r="AM253" i="1"/>
  <c r="AM255" i="1"/>
  <c r="AM258" i="1"/>
  <c r="AM262" i="1"/>
  <c r="AM215" i="1"/>
  <c r="AM219" i="1"/>
  <c r="AM234" i="1"/>
  <c r="AM189" i="1"/>
  <c r="AM191" i="1"/>
  <c r="AM193" i="1"/>
  <c r="AM197" i="1"/>
  <c r="AM199" i="1"/>
  <c r="AM162" i="1"/>
  <c r="AM164" i="1"/>
  <c r="AM166" i="1"/>
  <c r="AM170" i="1"/>
  <c r="AM176" i="1"/>
  <c r="AM136" i="1"/>
  <c r="AM138" i="1"/>
  <c r="AM142" i="1"/>
  <c r="AM144" i="1"/>
  <c r="AM146" i="1"/>
  <c r="AM148" i="1"/>
  <c r="AM150" i="1"/>
  <c r="AM109" i="1"/>
  <c r="AM111" i="1"/>
  <c r="AM113" i="1"/>
  <c r="AM115" i="1"/>
  <c r="AM119" i="1"/>
  <c r="AM121" i="1"/>
  <c r="AM123" i="1"/>
  <c r="AM127" i="1"/>
  <c r="AM131" i="1"/>
  <c r="AM86" i="1"/>
  <c r="AM32" i="1"/>
  <c r="AM257" i="1"/>
  <c r="AM259" i="1"/>
  <c r="AM263" i="1"/>
  <c r="AM129" i="1"/>
  <c r="AM19" i="1"/>
  <c r="AM248" i="1"/>
  <c r="AM246" i="1"/>
  <c r="AM220" i="1"/>
  <c r="AM178" i="1"/>
  <c r="AM172" i="1"/>
  <c r="AM168" i="1"/>
  <c r="AM152" i="1"/>
  <c r="AM140" i="1"/>
  <c r="AM101" i="1"/>
  <c r="AM94" i="1"/>
  <c r="AM92" i="1"/>
  <c r="AM91" i="1"/>
  <c r="AM78" i="1"/>
  <c r="AM60" i="1"/>
  <c r="AM63" i="1"/>
  <c r="AM57" i="1"/>
  <c r="AM31" i="1"/>
  <c r="AM28" i="1"/>
  <c r="AM6" i="1"/>
  <c r="AM12" i="1"/>
  <c r="AM15" i="1"/>
  <c r="AM9" i="1"/>
  <c r="AM226" i="1"/>
  <c r="AM50" i="1"/>
  <c r="AM46" i="1"/>
  <c r="AM242" i="1"/>
  <c r="AM230" i="1"/>
  <c r="AM224" i="1"/>
  <c r="AM211" i="1"/>
  <c r="AM208" i="1"/>
  <c r="AM205" i="1"/>
  <c r="AM201" i="1"/>
  <c r="AM180" i="1"/>
  <c r="AM130" i="1"/>
  <c r="AM117" i="1"/>
  <c r="AM103" i="1"/>
  <c r="AM99" i="1"/>
  <c r="AM93" i="1"/>
  <c r="H368" i="1"/>
  <c r="H374" i="1" s="1"/>
  <c r="AM73" i="1"/>
  <c r="AM70" i="1"/>
  <c r="AM69" i="1"/>
  <c r="AM65" i="1"/>
  <c r="AM62" i="1"/>
  <c r="AM61" i="1"/>
  <c r="G367" i="1"/>
  <c r="O367" i="1" s="1"/>
  <c r="AF79" i="1"/>
  <c r="AM43" i="1"/>
  <c r="AM18" i="1"/>
  <c r="B174" i="1"/>
  <c r="B175" i="1" s="1"/>
  <c r="B176" i="1" s="1"/>
  <c r="B177" i="1" s="1"/>
  <c r="B178" i="1" s="1"/>
  <c r="B179" i="1" s="1"/>
  <c r="B180" i="1" s="1"/>
  <c r="B181" i="1" s="1"/>
  <c r="B182" i="1" s="1"/>
  <c r="B183" i="1" s="1"/>
  <c r="B184" i="1" s="1"/>
  <c r="B185" i="1" s="1"/>
  <c r="B186" i="1" s="1"/>
  <c r="F368" i="1"/>
  <c r="F374" i="1" s="1"/>
  <c r="N368" i="1"/>
  <c r="N374" i="1" s="1"/>
  <c r="U359" i="1"/>
  <c r="J368" i="1"/>
  <c r="J374" i="1" s="1"/>
  <c r="B88" i="1"/>
  <c r="B89" i="1" s="1"/>
  <c r="B90" i="1" s="1"/>
  <c r="B91" i="1" s="1"/>
  <c r="B92" i="1" s="1"/>
  <c r="B93" i="1" s="1"/>
  <c r="B94" i="1" s="1"/>
  <c r="B95" i="1" s="1"/>
  <c r="B96" i="1" s="1"/>
  <c r="B97" i="1" s="1"/>
  <c r="B98" i="1" s="1"/>
  <c r="B99" i="1" s="1"/>
  <c r="B100" i="1" s="1"/>
  <c r="B101" i="1" s="1"/>
  <c r="B102" i="1" s="1"/>
  <c r="B103" i="1" s="1"/>
  <c r="B104" i="1" s="1"/>
  <c r="B105" i="1" s="1"/>
  <c r="K368" i="1"/>
  <c r="K374" i="1" s="1"/>
  <c r="I368" i="1"/>
  <c r="I374" i="1" s="1"/>
  <c r="A56" i="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G368" i="1" l="1"/>
  <c r="G374" i="1" s="1"/>
  <c r="K395" i="1"/>
  <c r="O395" i="1" s="1"/>
  <c r="O392" i="1"/>
  <c r="A82" i="1"/>
  <c r="K379" i="1"/>
  <c r="AG186" i="1"/>
  <c r="AF186" i="1" l="1"/>
  <c r="AL186" i="1" s="1"/>
  <c r="A83" i="1"/>
  <c r="A84" i="1" s="1"/>
  <c r="A85" i="1" s="1"/>
  <c r="A86" i="1" s="1"/>
  <c r="A87" i="1" s="1"/>
  <c r="K394" i="1"/>
  <c r="I239" i="1"/>
  <c r="AG238" i="1"/>
  <c r="Q239" i="1" l="1"/>
  <c r="R239" i="1" s="1"/>
  <c r="M366" i="1" s="1"/>
  <c r="AM186" i="1"/>
  <c r="AF238" i="1"/>
  <c r="AL238" i="1" s="1"/>
  <c r="M379" i="1"/>
  <c r="M394" i="1" s="1"/>
  <c r="O394" i="1" s="1"/>
  <c r="A88" i="1"/>
  <c r="A89" i="1" s="1"/>
  <c r="A90" i="1" s="1"/>
  <c r="A91" i="1" s="1"/>
  <c r="A92" i="1" s="1"/>
  <c r="A93" i="1" s="1"/>
  <c r="A94" i="1" s="1"/>
  <c r="A95" i="1" s="1"/>
  <c r="A96" i="1" s="1"/>
  <c r="A97" i="1" s="1"/>
  <c r="A98" i="1" s="1"/>
  <c r="A99" i="1" s="1"/>
  <c r="A100" i="1" s="1"/>
  <c r="A101" i="1" s="1"/>
  <c r="A102" i="1" s="1"/>
  <c r="A103" i="1" s="1"/>
  <c r="A104" i="1" s="1"/>
  <c r="A105"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M238" i="1" l="1"/>
  <c r="O379" i="1"/>
  <c r="M368" i="1"/>
  <c r="M374" i="1" s="1"/>
  <c r="E375" i="1" s="1"/>
  <c r="O366" i="1"/>
  <c r="A162" i="1" l="1"/>
  <c r="A163" i="1" s="1"/>
  <c r="A164" i="1" s="1"/>
  <c r="A165" i="1" s="1"/>
  <c r="A166" i="1" s="1"/>
  <c r="A167" i="1" s="1"/>
  <c r="A168" i="1" s="1"/>
  <c r="A169" i="1" s="1"/>
  <c r="A170" i="1" s="1"/>
  <c r="O368" i="1"/>
  <c r="M375" i="1" l="1"/>
  <c r="O374" i="1"/>
  <c r="N375" i="1"/>
  <c r="K375" i="1"/>
  <c r="G375" i="1"/>
  <c r="F375" i="1"/>
  <c r="J375" i="1"/>
  <c r="I375" i="1"/>
  <c r="H375" i="1"/>
  <c r="L375" i="1"/>
  <c r="A171" i="1"/>
  <c r="A172" i="1" s="1"/>
  <c r="A173" i="1" s="1"/>
  <c r="A174" i="1" l="1"/>
  <c r="A175" i="1" s="1"/>
  <c r="A176" i="1" s="1"/>
  <c r="A177" i="1" s="1"/>
  <c r="A178" i="1" s="1"/>
  <c r="A179" i="1" s="1"/>
  <c r="A180" i="1" s="1"/>
  <c r="A181" i="1" s="1"/>
  <c r="A182" i="1" s="1"/>
  <c r="A183" i="1" s="1"/>
  <c r="A184" i="1" s="1"/>
  <c r="A185" i="1" s="1"/>
  <c r="A190" i="1" l="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186" i="1"/>
  <c r="A242" i="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9" i="1" l="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l="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l="1"/>
  <c r="A338" i="1" l="1"/>
  <c r="A339" i="1" s="1"/>
  <c r="A340" i="1" s="1"/>
  <c r="A341" i="1" l="1"/>
  <c r="A342" i="1" s="1"/>
  <c r="A343" i="1" s="1"/>
  <c r="A344" i="1" s="1"/>
  <c r="A345" i="1" s="1"/>
  <c r="A346" i="1" s="1"/>
  <c r="A347" i="1" s="1"/>
  <c r="A348" i="1" s="1"/>
  <c r="A349" i="1" s="1"/>
  <c r="A350" i="1" s="1"/>
  <c r="A351" i="1" l="1"/>
  <c r="A352" i="1" s="1"/>
  <c r="A353" i="1" s="1"/>
  <c r="A354" i="1" s="1"/>
  <c r="A355" i="1" s="1"/>
  <c r="A356" i="1" s="1"/>
  <c r="A357" i="1" s="1"/>
  <c r="A35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AFJROTC COLS 2</author>
  </authors>
  <commentList>
    <comment ref="AE56" authorId="0" shapeId="0" xr:uid="{00000000-0006-0000-0000-000001000000}">
      <text>
        <r>
          <rPr>
            <b/>
            <sz val="9"/>
            <color indexed="81"/>
            <rFont val="Tahoma"/>
            <family val="2"/>
          </rPr>
          <t>AFJROTC COLS 2:</t>
        </r>
        <r>
          <rPr>
            <sz val="9"/>
            <color indexed="81"/>
            <rFont val="Tahoma"/>
            <family val="2"/>
          </rPr>
          <t xml:space="preserve">
In Medic
</t>
        </r>
      </text>
    </comment>
    <comment ref="AC117" authorId="0" shapeId="0" xr:uid="{00000000-0006-0000-0000-000002000000}">
      <text>
        <r>
          <rPr>
            <b/>
            <sz val="9"/>
            <color indexed="81"/>
            <rFont val="Tahoma"/>
            <family val="2"/>
          </rPr>
          <t>AFJROTC COLS 2:</t>
        </r>
        <r>
          <rPr>
            <sz val="9"/>
            <color indexed="81"/>
            <rFont val="Tahoma"/>
            <family val="2"/>
          </rPr>
          <t xml:space="preserve">
INJURED</t>
        </r>
      </text>
    </comment>
    <comment ref="E394" authorId="0" shapeId="0" xr:uid="{00000000-0006-0000-0000-000003000000}">
      <text>
        <r>
          <rPr>
            <b/>
            <sz val="9"/>
            <color indexed="81"/>
            <rFont val="Tahoma"/>
            <family val="2"/>
          </rPr>
          <t>AFJROTC COLS 2:</t>
        </r>
        <r>
          <rPr>
            <sz val="9"/>
            <color indexed="81"/>
            <rFont val="Tahoma"/>
            <family val="2"/>
          </rPr>
          <t xml:space="preserve">
This should be the same as the average shown in each flight summary (M27 for this flight).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AFJROTC COLS 2</author>
  </authors>
  <commentList>
    <comment ref="Q39" authorId="0" shapeId="0" xr:uid="{00000000-0006-0000-0100-000001000000}">
      <text>
        <r>
          <rPr>
            <b/>
            <sz val="9"/>
            <color indexed="81"/>
            <rFont val="Tahoma"/>
            <family val="2"/>
          </rPr>
          <t>AFJROTC COLS 2:</t>
        </r>
        <r>
          <rPr>
            <sz val="9"/>
            <color indexed="81"/>
            <rFont val="Tahoma"/>
            <family val="2"/>
          </rPr>
          <t xml:space="preserve">
INJURED</t>
        </r>
      </text>
    </comment>
    <comment ref="B374" authorId="0" shapeId="0" xr:uid="{00000000-0006-0000-0100-000002000000}">
      <text>
        <r>
          <rPr>
            <b/>
            <sz val="9"/>
            <color indexed="81"/>
            <rFont val="Tahoma"/>
            <family val="2"/>
          </rPr>
          <t>AFJROTC COLS 2:</t>
        </r>
        <r>
          <rPr>
            <sz val="9"/>
            <color indexed="81"/>
            <rFont val="Tahoma"/>
            <family val="2"/>
          </rPr>
          <t xml:space="preserve">
This should be the same as the average shown in each flight summary (M27 for this flight).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AFJROTC COLS 2</author>
  </authors>
  <commentList>
    <comment ref="Q105" authorId="0" shapeId="0" xr:uid="{00000000-0006-0000-0200-000001000000}">
      <text>
        <r>
          <rPr>
            <b/>
            <sz val="9"/>
            <color indexed="81"/>
            <rFont val="Tahoma"/>
            <family val="2"/>
          </rPr>
          <t>AFJROTC COLS 2:</t>
        </r>
        <r>
          <rPr>
            <sz val="9"/>
            <color indexed="81"/>
            <rFont val="Tahoma"/>
            <family val="2"/>
          </rPr>
          <t xml:space="preserve">
INJURED</t>
        </r>
      </text>
    </comment>
    <comment ref="B374" authorId="0" shapeId="0" xr:uid="{00000000-0006-0000-0200-000002000000}">
      <text>
        <r>
          <rPr>
            <b/>
            <sz val="9"/>
            <color indexed="81"/>
            <rFont val="Tahoma"/>
            <family val="2"/>
          </rPr>
          <t>AFJROTC COLS 2:</t>
        </r>
        <r>
          <rPr>
            <sz val="9"/>
            <color indexed="81"/>
            <rFont val="Tahoma"/>
            <family val="2"/>
          </rPr>
          <t xml:space="preserve">
This should be the same as the average shown in each flight summary (M27 for this flight).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AFJROTC COLS 2</author>
  </authors>
  <commentList>
    <comment ref="Q32" authorId="0" shapeId="0" xr:uid="{00000000-0006-0000-0300-000001000000}">
      <text>
        <r>
          <rPr>
            <b/>
            <sz val="9"/>
            <color indexed="81"/>
            <rFont val="Tahoma"/>
            <family val="2"/>
          </rPr>
          <t>AFJROTC COLS 2:</t>
        </r>
        <r>
          <rPr>
            <sz val="9"/>
            <color indexed="81"/>
            <rFont val="Tahoma"/>
            <family val="2"/>
          </rPr>
          <t xml:space="preserve">
INJURED</t>
        </r>
      </text>
    </comment>
    <comment ref="B374" authorId="0" shapeId="0" xr:uid="{00000000-0006-0000-0300-000002000000}">
      <text>
        <r>
          <rPr>
            <b/>
            <sz val="9"/>
            <color indexed="81"/>
            <rFont val="Tahoma"/>
            <family val="2"/>
          </rPr>
          <t>AFJROTC COLS 2:</t>
        </r>
        <r>
          <rPr>
            <sz val="9"/>
            <color indexed="81"/>
            <rFont val="Tahoma"/>
            <family val="2"/>
          </rPr>
          <t xml:space="preserve">
This should be the same as the average shown in each flight summary (M27 for this flight).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AFJROTC COLS 2</author>
  </authors>
  <commentList>
    <comment ref="B374" authorId="0" shapeId="0" xr:uid="{00000000-0006-0000-0500-000001000000}">
      <text>
        <r>
          <rPr>
            <b/>
            <sz val="9"/>
            <color indexed="81"/>
            <rFont val="Tahoma"/>
            <family val="2"/>
          </rPr>
          <t>AFJROTC COLS 2:</t>
        </r>
        <r>
          <rPr>
            <sz val="9"/>
            <color indexed="81"/>
            <rFont val="Tahoma"/>
            <family val="2"/>
          </rPr>
          <t xml:space="preserve">
This should be the same as the average shown in each flight summary (M27 for this flight).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AFJROTC COLS 2</author>
  </authors>
  <commentList>
    <comment ref="E40" authorId="0" shapeId="0" xr:uid="{00000000-0006-0000-0600-000001000000}">
      <text>
        <r>
          <rPr>
            <b/>
            <sz val="9"/>
            <color indexed="81"/>
            <rFont val="Tahoma"/>
            <family val="2"/>
          </rPr>
          <t>AFJROTC COLS 2:</t>
        </r>
        <r>
          <rPr>
            <sz val="9"/>
            <color indexed="81"/>
            <rFont val="Tahoma"/>
            <family val="2"/>
          </rPr>
          <t xml:space="preserve">
INJURED</t>
        </r>
      </text>
    </comment>
    <comment ref="B374" authorId="0" shapeId="0" xr:uid="{00000000-0006-0000-0600-000002000000}">
      <text>
        <r>
          <rPr>
            <b/>
            <sz val="9"/>
            <color indexed="81"/>
            <rFont val="Tahoma"/>
            <family val="2"/>
          </rPr>
          <t>AFJROTC COLS 2:</t>
        </r>
        <r>
          <rPr>
            <sz val="9"/>
            <color indexed="81"/>
            <rFont val="Tahoma"/>
            <family val="2"/>
          </rPr>
          <t xml:space="preserve">
This should be the same as the average shown in each flight summary (M27 for this flight).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AFJROTC COLS 2</author>
  </authors>
  <commentList>
    <comment ref="B377" authorId="0" shapeId="0" xr:uid="{00000000-0006-0000-0800-000001000000}">
      <text>
        <r>
          <rPr>
            <b/>
            <sz val="9"/>
            <color indexed="81"/>
            <rFont val="Tahoma"/>
            <family val="2"/>
          </rPr>
          <t>AFJROTC COLS 2:</t>
        </r>
        <r>
          <rPr>
            <sz val="9"/>
            <color indexed="81"/>
            <rFont val="Tahoma"/>
            <family val="2"/>
          </rPr>
          <t xml:space="preserve">
This should be the same as the average shown in each flight summary (M27 for this flight).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AFJROTC COLS 2</author>
  </authors>
  <commentList>
    <comment ref="Q109" authorId="0" shapeId="0" xr:uid="{00000000-0006-0000-0900-000001000000}">
      <text>
        <r>
          <rPr>
            <b/>
            <sz val="9"/>
            <color indexed="81"/>
            <rFont val="Tahoma"/>
            <family val="2"/>
          </rPr>
          <t>AFJROTC COLS 2:</t>
        </r>
        <r>
          <rPr>
            <sz val="9"/>
            <color indexed="81"/>
            <rFont val="Tahoma"/>
            <family val="2"/>
          </rPr>
          <t xml:space="preserve">
INJURED</t>
        </r>
      </text>
    </comment>
    <comment ref="B374" authorId="0" shapeId="0" xr:uid="{00000000-0006-0000-0900-000002000000}">
      <text>
        <r>
          <rPr>
            <b/>
            <sz val="9"/>
            <color indexed="81"/>
            <rFont val="Tahoma"/>
            <family val="2"/>
          </rPr>
          <t>AFJROTC COLS 2:</t>
        </r>
        <r>
          <rPr>
            <sz val="9"/>
            <color indexed="81"/>
            <rFont val="Tahoma"/>
            <family val="2"/>
          </rPr>
          <t xml:space="preserve">
This should be the same as the average shown in each flight summary (M27 for this flight).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AFJROTC COLS 2</author>
  </authors>
  <commentList>
    <comment ref="B148" authorId="0" shapeId="0" xr:uid="{00000000-0006-0000-0B00-000001000000}">
      <text>
        <r>
          <rPr>
            <b/>
            <sz val="9"/>
            <color indexed="81"/>
            <rFont val="Tahoma"/>
            <family val="2"/>
          </rPr>
          <t>AFJROTC COLS 2:</t>
        </r>
        <r>
          <rPr>
            <sz val="9"/>
            <color indexed="81"/>
            <rFont val="Tahoma"/>
            <family val="2"/>
          </rPr>
          <t xml:space="preserve">
This should be the same as the average shown in each flight summary (M27 for this flight).</t>
        </r>
      </text>
    </comment>
  </commentList>
</comments>
</file>

<file path=xl/sharedStrings.xml><?xml version="1.0" encoding="utf-8"?>
<sst xmlns="http://schemas.openxmlformats.org/spreadsheetml/2006/main" count="8521" uniqueCount="835">
  <si>
    <t>G</t>
  </si>
  <si>
    <t>LAST NAME</t>
  </si>
  <si>
    <t>FIRST NAME</t>
  </si>
  <si>
    <t>UNIT</t>
  </si>
  <si>
    <t>FLT</t>
  </si>
  <si>
    <t>INSP1</t>
  </si>
  <si>
    <t>INSP2</t>
  </si>
  <si>
    <t>INSP3</t>
  </si>
  <si>
    <t>AVG.</t>
  </si>
  <si>
    <t>DORM1</t>
  </si>
  <si>
    <t>DORM2</t>
  </si>
  <si>
    <t>DORM3</t>
  </si>
  <si>
    <t>PT</t>
  </si>
  <si>
    <t>DRILL</t>
  </si>
  <si>
    <t>EXAM</t>
  </si>
  <si>
    <t>TOTAL</t>
  </si>
  <si>
    <t>A</t>
  </si>
  <si>
    <t xml:space="preserve"> </t>
  </si>
  <si>
    <t>TOTAL:</t>
  </si>
  <si>
    <t>B</t>
  </si>
  <si>
    <t>C</t>
  </si>
  <si>
    <t>D</t>
  </si>
  <si>
    <t>E</t>
  </si>
  <si>
    <t>F</t>
  </si>
  <si>
    <t>H</t>
  </si>
  <si>
    <t>I</t>
  </si>
  <si>
    <t>J</t>
  </si>
  <si>
    <t>DORM4</t>
  </si>
  <si>
    <t>Pass PT</t>
  </si>
  <si>
    <t>70% or Better Drill</t>
  </si>
  <si>
    <t>Graduate Diploma</t>
  </si>
  <si>
    <t>Honor Graduate</t>
  </si>
  <si>
    <t>T</t>
  </si>
  <si>
    <t>Room #</t>
  </si>
  <si>
    <t>70% or Better Inspection</t>
  </si>
  <si>
    <t>70% or Better Dorms</t>
  </si>
  <si>
    <t>70 % or Better Exam</t>
  </si>
  <si>
    <t>Master Count</t>
  </si>
  <si>
    <t>Room</t>
  </si>
  <si>
    <t>CUMULATIVE WEEKLY AVERAGE</t>
  </si>
  <si>
    <t>*USED TO DETERMINE OUTSTANDING FLIGHT</t>
  </si>
  <si>
    <t>RUNNING TOTAL</t>
  </si>
  <si>
    <t>*SPORTS</t>
  </si>
  <si>
    <t>RANKING</t>
  </si>
  <si>
    <t>AVG</t>
  </si>
  <si>
    <t>INSP 4</t>
  </si>
  <si>
    <t>Daily Averages</t>
  </si>
  <si>
    <t>Day 1</t>
  </si>
  <si>
    <t>Day 2</t>
  </si>
  <si>
    <t>Day 3</t>
  </si>
  <si>
    <t>Day 4</t>
  </si>
  <si>
    <t>SPORTS</t>
  </si>
  <si>
    <t>*PER INSP (M)</t>
  </si>
  <si>
    <t>*PT (S)</t>
  </si>
  <si>
    <t>*DRILL (T)</t>
  </si>
  <si>
    <t>*ACADEMICS (U)</t>
  </si>
  <si>
    <t>MARKSMANSHIP (V)</t>
  </si>
  <si>
    <t>PER INSP (I)</t>
  </si>
  <si>
    <t>PER INSP (J)</t>
  </si>
  <si>
    <t>PER INSP (K)</t>
  </si>
  <si>
    <t>PER INSP (L)</t>
  </si>
  <si>
    <t>DORM INSP (N)</t>
  </si>
  <si>
    <t>DORM INSP (O)</t>
  </si>
  <si>
    <t>DORM INSP (P)</t>
  </si>
  <si>
    <t>DORM INSP (Q)</t>
  </si>
  <si>
    <t>MARKS MANSHIP</t>
  </si>
  <si>
    <t>PT 40</t>
  </si>
  <si>
    <t>EXAM 50</t>
  </si>
  <si>
    <t>Average Insp</t>
  </si>
  <si>
    <t>Average Dorm</t>
  </si>
  <si>
    <t>DRILL 46</t>
  </si>
  <si>
    <t>AVG. 80</t>
  </si>
  <si>
    <t>Avg.</t>
  </si>
  <si>
    <t>Avg</t>
  </si>
  <si>
    <t>DORM1 80</t>
  </si>
  <si>
    <t>DORM2 80</t>
  </si>
  <si>
    <t>DORM3 80</t>
  </si>
  <si>
    <t>DORM4 80</t>
  </si>
  <si>
    <t>*DORM INSP ®</t>
  </si>
  <si>
    <t>A (26)</t>
  </si>
  <si>
    <t>B (56)</t>
  </si>
  <si>
    <t>C (85)</t>
  </si>
  <si>
    <t>D (114)</t>
  </si>
  <si>
    <t>E (141)</t>
  </si>
  <si>
    <t>Released Cadets and Dates</t>
  </si>
  <si>
    <t>P. Insp. Total</t>
  </si>
  <si>
    <t>70% or Better Dorm</t>
  </si>
  <si>
    <t>GUIDON</t>
  </si>
  <si>
    <t>INSP1 40</t>
  </si>
  <si>
    <t>INSP2 40</t>
  </si>
  <si>
    <t>INSP3 40</t>
  </si>
  <si>
    <t>INSP4 40</t>
  </si>
  <si>
    <t>AVG. 40</t>
  </si>
  <si>
    <t>PI I1</t>
  </si>
  <si>
    <t>PI I2</t>
  </si>
  <si>
    <t>PI I3</t>
  </si>
  <si>
    <t>PI I4</t>
  </si>
  <si>
    <t>DI1</t>
  </si>
  <si>
    <t>DI2</t>
  </si>
  <si>
    <t>DI3</t>
  </si>
  <si>
    <t>DI4</t>
  </si>
  <si>
    <t>CLC 2018       LAST NAME</t>
  </si>
  <si>
    <t>F (170)</t>
  </si>
  <si>
    <t>G (197)</t>
  </si>
  <si>
    <t>H (226)</t>
  </si>
  <si>
    <t>I (252)</t>
  </si>
  <si>
    <t>J (280)</t>
  </si>
  <si>
    <t>Bates</t>
  </si>
  <si>
    <t>Markeitha</t>
  </si>
  <si>
    <t>CA JOHNSON</t>
  </si>
  <si>
    <t>1202A</t>
  </si>
  <si>
    <t>Cotton</t>
  </si>
  <si>
    <t xml:space="preserve"> Samantha</t>
  </si>
  <si>
    <t>Clover HS</t>
  </si>
  <si>
    <t>1203A</t>
  </si>
  <si>
    <t>Miracle</t>
  </si>
  <si>
    <t>Dublin</t>
  </si>
  <si>
    <t>1203B</t>
  </si>
  <si>
    <t>Fannin</t>
  </si>
  <si>
    <t>Garrett</t>
  </si>
  <si>
    <t>Cane Bay</t>
  </si>
  <si>
    <t>1403A</t>
  </si>
  <si>
    <t>Gillie</t>
  </si>
  <si>
    <t>Joel</t>
  </si>
  <si>
    <t>Wando</t>
  </si>
  <si>
    <t>1403B</t>
  </si>
  <si>
    <t>Hagan</t>
  </si>
  <si>
    <t>Coltan</t>
  </si>
  <si>
    <t xml:space="preserve">Mainland </t>
  </si>
  <si>
    <t>1404A</t>
  </si>
  <si>
    <t>Haverkos</t>
  </si>
  <si>
    <t>Logan</t>
  </si>
  <si>
    <t>Etowah</t>
  </si>
  <si>
    <t>1404B</t>
  </si>
  <si>
    <t>Hawks</t>
  </si>
  <si>
    <t>Lukcus</t>
  </si>
  <si>
    <t>North Surry</t>
  </si>
  <si>
    <t>1405A</t>
  </si>
  <si>
    <t>Higgins</t>
  </si>
  <si>
    <t xml:space="preserve"> James</t>
  </si>
  <si>
    <t>1405B</t>
  </si>
  <si>
    <t>Mel'lesha</t>
  </si>
  <si>
    <t>Hamilton Cty</t>
  </si>
  <si>
    <t>1204A</t>
  </si>
  <si>
    <t>Kaiser</t>
  </si>
  <si>
    <t>Caroline</t>
  </si>
  <si>
    <t>Cherokee</t>
  </si>
  <si>
    <t>1204B</t>
  </si>
  <si>
    <t>Tim</t>
  </si>
  <si>
    <t>Middleton</t>
  </si>
  <si>
    <t>1406A</t>
  </si>
  <si>
    <t>Koch</t>
  </si>
  <si>
    <t>Willow</t>
  </si>
  <si>
    <t>Muhlenberg</t>
  </si>
  <si>
    <t>1205A</t>
  </si>
  <si>
    <t>LeCroy</t>
  </si>
  <si>
    <t>Jerimiah</t>
  </si>
  <si>
    <t>Sequoyah</t>
  </si>
  <si>
    <t>1406B</t>
  </si>
  <si>
    <t>Leone</t>
  </si>
  <si>
    <t>Juliana</t>
  </si>
  <si>
    <t>1205B</t>
  </si>
  <si>
    <t>Lundquist</t>
  </si>
  <si>
    <t>Carter</t>
  </si>
  <si>
    <t>West Nassau</t>
  </si>
  <si>
    <t>1407A</t>
  </si>
  <si>
    <t>McDowell</t>
  </si>
  <si>
    <t>Rebecca</t>
  </si>
  <si>
    <t>1206A</t>
  </si>
  <si>
    <t>Pereria</t>
  </si>
  <si>
    <t>Zachary</t>
  </si>
  <si>
    <t>ARHS</t>
  </si>
  <si>
    <t>1407B</t>
  </si>
  <si>
    <t>Pungong</t>
  </si>
  <si>
    <t>Sandra</t>
  </si>
  <si>
    <t>Sumter</t>
  </si>
  <si>
    <t>1206B</t>
  </si>
  <si>
    <t>Rincon</t>
  </si>
  <si>
    <t>Anahy</t>
  </si>
  <si>
    <t>1207A</t>
  </si>
  <si>
    <t>Corey</t>
  </si>
  <si>
    <t>Dutch Fork</t>
  </si>
  <si>
    <t>1408A</t>
  </si>
  <si>
    <t>Strimpfel</t>
  </si>
  <si>
    <t>Benjamin</t>
  </si>
  <si>
    <t>1408B</t>
  </si>
  <si>
    <t>Therrell</t>
  </si>
  <si>
    <t xml:space="preserve"> Jacob</t>
  </si>
  <si>
    <t>1411A</t>
  </si>
  <si>
    <t>Bangert</t>
  </si>
  <si>
    <t xml:space="preserve"> Samuel</t>
  </si>
  <si>
    <t>1411B</t>
  </si>
  <si>
    <t>Benson</t>
  </si>
  <si>
    <t>Samuel</t>
  </si>
  <si>
    <t>1412A</t>
  </si>
  <si>
    <t>Terica</t>
  </si>
  <si>
    <t xml:space="preserve">Twiggs County </t>
  </si>
  <si>
    <t>1207B</t>
  </si>
  <si>
    <t>Brehinier</t>
  </si>
  <si>
    <t>Morgan</t>
  </si>
  <si>
    <t>1412B</t>
  </si>
  <si>
    <t>Brewton</t>
  </si>
  <si>
    <t>Lily</t>
  </si>
  <si>
    <t>Camden</t>
  </si>
  <si>
    <t>1208A</t>
  </si>
  <si>
    <t>Carper</t>
  </si>
  <si>
    <t>Charles</t>
  </si>
  <si>
    <t>1413A</t>
  </si>
  <si>
    <t>Carrion</t>
  </si>
  <si>
    <t>Christian</t>
  </si>
  <si>
    <t>1413B</t>
  </si>
  <si>
    <t>Dakota</t>
  </si>
  <si>
    <t>1208B</t>
  </si>
  <si>
    <t>Dawkins</t>
  </si>
  <si>
    <t>Sean</t>
  </si>
  <si>
    <t>1414A</t>
  </si>
  <si>
    <t>del Valle</t>
  </si>
  <si>
    <t>Alex</t>
  </si>
  <si>
    <t>1414B</t>
  </si>
  <si>
    <t>Depaolo</t>
  </si>
  <si>
    <t>Jadyn</t>
  </si>
  <si>
    <t>River Ridge</t>
  </si>
  <si>
    <t>1211A</t>
  </si>
  <si>
    <t>Ferreri</t>
  </si>
  <si>
    <t>Christina</t>
  </si>
  <si>
    <t>1211B</t>
  </si>
  <si>
    <t>Fuqua</t>
  </si>
  <si>
    <t>Taylor</t>
  </si>
  <si>
    <t>1212A</t>
  </si>
  <si>
    <t>Garver</t>
  </si>
  <si>
    <t xml:space="preserve"> Oliva</t>
  </si>
  <si>
    <t>1212B</t>
  </si>
  <si>
    <t>Howe</t>
  </si>
  <si>
    <t>Brady</t>
  </si>
  <si>
    <t>1415A</t>
  </si>
  <si>
    <t>Kolowich</t>
  </si>
  <si>
    <t>Caden</t>
  </si>
  <si>
    <t>1415B</t>
  </si>
  <si>
    <t>Lockhart-Boyd</t>
  </si>
  <si>
    <t>Lesane</t>
  </si>
  <si>
    <t>Columbia</t>
  </si>
  <si>
    <t>1416A</t>
  </si>
  <si>
    <t>Lyons J</t>
  </si>
  <si>
    <t>Jerikah</t>
  </si>
  <si>
    <t>1213A</t>
  </si>
  <si>
    <t>Marvel</t>
  </si>
  <si>
    <t>Samantha</t>
  </si>
  <si>
    <t>1213B</t>
  </si>
  <si>
    <t>Moody</t>
  </si>
  <si>
    <t>Robert</t>
  </si>
  <si>
    <t>1416B</t>
  </si>
  <si>
    <t>Njonjo</t>
  </si>
  <si>
    <t>Nthanze</t>
  </si>
  <si>
    <t>1214A</t>
  </si>
  <si>
    <t>Noel</t>
  </si>
  <si>
    <t>jace</t>
  </si>
  <si>
    <t>1417A</t>
  </si>
  <si>
    <t>Reese</t>
  </si>
  <si>
    <t>Bailey</t>
  </si>
  <si>
    <t>1214B</t>
  </si>
  <si>
    <t>Wilfred</t>
  </si>
  <si>
    <t>1417B</t>
  </si>
  <si>
    <t>Sherwood</t>
  </si>
  <si>
    <t>James</t>
  </si>
  <si>
    <t>1418A</t>
  </si>
  <si>
    <t>Ureta</t>
  </si>
  <si>
    <t>Zack</t>
  </si>
  <si>
    <t>1418B</t>
  </si>
  <si>
    <t>Anala</t>
  </si>
  <si>
    <t>1218A</t>
  </si>
  <si>
    <t>Boose</t>
  </si>
  <si>
    <t>Mackenzie</t>
  </si>
  <si>
    <t>1218B</t>
  </si>
  <si>
    <t>Broersma</t>
  </si>
  <si>
    <t>Eliana</t>
  </si>
  <si>
    <t>1216A</t>
  </si>
  <si>
    <t>Chau</t>
  </si>
  <si>
    <t>Ashley</t>
  </si>
  <si>
    <t>1216B</t>
  </si>
  <si>
    <t>Couillard</t>
  </si>
  <si>
    <t>Abby</t>
  </si>
  <si>
    <t>1217A</t>
  </si>
  <si>
    <t>Ewing</t>
  </si>
  <si>
    <t>Teniya</t>
  </si>
  <si>
    <t>Wekiva</t>
  </si>
  <si>
    <t>1217B</t>
  </si>
  <si>
    <t>Frisby</t>
  </si>
  <si>
    <t>Ryan</t>
  </si>
  <si>
    <t>1419A</t>
  </si>
  <si>
    <t>Guice</t>
  </si>
  <si>
    <t>Alexia</t>
  </si>
  <si>
    <t>1219A</t>
  </si>
  <si>
    <t>Haefner</t>
  </si>
  <si>
    <t>Andrew</t>
  </si>
  <si>
    <t>1420A</t>
  </si>
  <si>
    <t xml:space="preserve"> Elijah</t>
  </si>
  <si>
    <t>1422A</t>
  </si>
  <si>
    <t>Larson</t>
  </si>
  <si>
    <t>Haley</t>
  </si>
  <si>
    <t>1219B</t>
  </si>
  <si>
    <t>Lyons V</t>
  </si>
  <si>
    <t>Veronica</t>
  </si>
  <si>
    <t>1220A</t>
  </si>
  <si>
    <t>Mart</t>
  </si>
  <si>
    <t>Caleb</t>
  </si>
  <si>
    <t>1422B</t>
  </si>
  <si>
    <t>Mauriello</t>
  </si>
  <si>
    <t>Ethan</t>
  </si>
  <si>
    <t>1424A</t>
  </si>
  <si>
    <t>Nipper</t>
  </si>
  <si>
    <t>1424B</t>
  </si>
  <si>
    <t>Oakley</t>
  </si>
  <si>
    <t>Aiden</t>
  </si>
  <si>
    <t>1425A</t>
  </si>
  <si>
    <t>Phillips</t>
  </si>
  <si>
    <t>William</t>
  </si>
  <si>
    <t>1425B</t>
  </si>
  <si>
    <t>Royal</t>
  </si>
  <si>
    <t>Jaylen</t>
  </si>
  <si>
    <t>1426A</t>
  </si>
  <si>
    <t>Salvador-Mejia</t>
  </si>
  <si>
    <t>Hersilia</t>
  </si>
  <si>
    <t>1220B</t>
  </si>
  <si>
    <t>Santiago</t>
  </si>
  <si>
    <t>Darnell</t>
  </si>
  <si>
    <t>1426B</t>
  </si>
  <si>
    <t>Stephens Ak</t>
  </si>
  <si>
    <t>Akito</t>
  </si>
  <si>
    <t>1420B</t>
  </si>
  <si>
    <t>Torres</t>
  </si>
  <si>
    <t xml:space="preserve"> Emi</t>
  </si>
  <si>
    <t>1222A</t>
  </si>
  <si>
    <t>Ward</t>
  </si>
  <si>
    <t>Li</t>
  </si>
  <si>
    <t>1427A</t>
  </si>
  <si>
    <t>Wartenberg</t>
  </si>
  <si>
    <t>1427B</t>
  </si>
  <si>
    <t>Arias</t>
  </si>
  <si>
    <t>Daniela</t>
  </si>
  <si>
    <t>1222B</t>
  </si>
  <si>
    <t>Arteaga</t>
  </si>
  <si>
    <t>Eleyna</t>
  </si>
  <si>
    <t>1224A</t>
  </si>
  <si>
    <t>Brau</t>
  </si>
  <si>
    <t>Nick</t>
  </si>
  <si>
    <t>1431A</t>
  </si>
  <si>
    <t>Canaday</t>
  </si>
  <si>
    <t>Tucker</t>
  </si>
  <si>
    <t>Edisto</t>
  </si>
  <si>
    <t>1431B</t>
  </si>
  <si>
    <t>Cote</t>
  </si>
  <si>
    <t>Kinsey</t>
  </si>
  <si>
    <t>1224B</t>
  </si>
  <si>
    <t>DeLara-Chavez</t>
  </si>
  <si>
    <t>Jocelyn</t>
  </si>
  <si>
    <t>1225A</t>
  </si>
  <si>
    <t>Dielh</t>
  </si>
  <si>
    <t>Daniel</t>
  </si>
  <si>
    <t>1432A</t>
  </si>
  <si>
    <t>Glover</t>
  </si>
  <si>
    <t>Jaquazha</t>
  </si>
  <si>
    <t>1225B</t>
  </si>
  <si>
    <t>Green</t>
  </si>
  <si>
    <t>Mary</t>
  </si>
  <si>
    <t>1226A</t>
  </si>
  <si>
    <t>Haller</t>
  </si>
  <si>
    <t>Jason</t>
  </si>
  <si>
    <t>1432B</t>
  </si>
  <si>
    <t>Hodgson</t>
  </si>
  <si>
    <t>1433A</t>
  </si>
  <si>
    <t>Jacobs</t>
  </si>
  <si>
    <t>Tyler</t>
  </si>
  <si>
    <t>1433B</t>
  </si>
  <si>
    <t>Littlejohn</t>
  </si>
  <si>
    <t>Clara</t>
  </si>
  <si>
    <t>1226B</t>
  </si>
  <si>
    <t>Mejia J</t>
  </si>
  <si>
    <t>Jesus</t>
  </si>
  <si>
    <t>1434A</t>
  </si>
  <si>
    <t>O'Connell</t>
  </si>
  <si>
    <t xml:space="preserve"> Carson</t>
  </si>
  <si>
    <t>1434B</t>
  </si>
  <si>
    <t>Perez</t>
  </si>
  <si>
    <t>Raul</t>
  </si>
  <si>
    <t>1428A</t>
  </si>
  <si>
    <t>Piligian</t>
  </si>
  <si>
    <t>Michael</t>
  </si>
  <si>
    <t>1428B</t>
  </si>
  <si>
    <t>Plum</t>
  </si>
  <si>
    <t>Taryn</t>
  </si>
  <si>
    <t>1227A</t>
  </si>
  <si>
    <t>Pringle</t>
  </si>
  <si>
    <t>Siyla</t>
  </si>
  <si>
    <t>1227B</t>
  </si>
  <si>
    <t>Register</t>
  </si>
  <si>
    <t>Allen</t>
  </si>
  <si>
    <t>1429A</t>
  </si>
  <si>
    <t>Rivera A</t>
  </si>
  <si>
    <t>Alyssa</t>
  </si>
  <si>
    <t>1228A</t>
  </si>
  <si>
    <t>Rubin</t>
  </si>
  <si>
    <t>Richard</t>
  </si>
  <si>
    <t>1429B</t>
  </si>
  <si>
    <t>Spann</t>
  </si>
  <si>
    <t>Kenneth</t>
  </si>
  <si>
    <t>1430A</t>
  </si>
  <si>
    <t>Tolbert</t>
  </si>
  <si>
    <t>Dillon</t>
  </si>
  <si>
    <t>1430B</t>
  </si>
  <si>
    <t>Vela-Becerril</t>
  </si>
  <si>
    <t>Fatima</t>
  </si>
  <si>
    <t>1228B</t>
  </si>
  <si>
    <t>Adams</t>
  </si>
  <si>
    <t>Laurel</t>
  </si>
  <si>
    <t>1230A</t>
  </si>
  <si>
    <t>Atkins C</t>
  </si>
  <si>
    <t>Carson</t>
  </si>
  <si>
    <t>1230B</t>
  </si>
  <si>
    <t>Auffrey</t>
  </si>
  <si>
    <t>Madyson</t>
  </si>
  <si>
    <t>1231A</t>
  </si>
  <si>
    <t>Beaulieu</t>
  </si>
  <si>
    <t xml:space="preserve"> Isabelle</t>
  </si>
  <si>
    <t>1231B</t>
  </si>
  <si>
    <t>Brayboy</t>
  </si>
  <si>
    <t>Ahmad</t>
  </si>
  <si>
    <t>1438B</t>
  </si>
  <si>
    <t>Bryant</t>
  </si>
  <si>
    <t>1439A</t>
  </si>
  <si>
    <t>Cabrerra</t>
  </si>
  <si>
    <t>Darin</t>
  </si>
  <si>
    <t>1439B</t>
  </si>
  <si>
    <t>Crowfoot</t>
  </si>
  <si>
    <t>Toby</t>
  </si>
  <si>
    <t>1440A</t>
  </si>
  <si>
    <t>Edmonds</t>
  </si>
  <si>
    <t>Tanner</t>
  </si>
  <si>
    <t>1440B</t>
  </si>
  <si>
    <t>Harris</t>
  </si>
  <si>
    <t>Melissa</t>
  </si>
  <si>
    <t>1202B</t>
  </si>
  <si>
    <t>Hernandez</t>
  </si>
  <si>
    <t>Jamil</t>
  </si>
  <si>
    <t>1443A</t>
  </si>
  <si>
    <t>Hibbs</t>
  </si>
  <si>
    <t>1233A</t>
  </si>
  <si>
    <t>Kendrick</t>
  </si>
  <si>
    <t>Josh</t>
  </si>
  <si>
    <t>1443B</t>
  </si>
  <si>
    <t>Knauss</t>
  </si>
  <si>
    <t>Kaitlin</t>
  </si>
  <si>
    <t>1233B</t>
  </si>
  <si>
    <t>Metze</t>
  </si>
  <si>
    <t>1444A</t>
  </si>
  <si>
    <t>Pelton</t>
  </si>
  <si>
    <t xml:space="preserve"> Brian</t>
  </si>
  <si>
    <t>1435A</t>
  </si>
  <si>
    <t>Poole</t>
  </si>
  <si>
    <t>Xavier</t>
  </si>
  <si>
    <t>1435B</t>
  </si>
  <si>
    <t>Reeves WI</t>
  </si>
  <si>
    <t>1436A</t>
  </si>
  <si>
    <t>1436B</t>
  </si>
  <si>
    <t>Roberts</t>
  </si>
  <si>
    <t>Dalton</t>
  </si>
  <si>
    <t>1437A</t>
  </si>
  <si>
    <t>Rothenberger</t>
  </si>
  <si>
    <t>Kylie</t>
  </si>
  <si>
    <t>1234B</t>
  </si>
  <si>
    <t>Rudy</t>
  </si>
  <si>
    <t>Cheryl</t>
  </si>
  <si>
    <t>1234A</t>
  </si>
  <si>
    <t>Serrano</t>
  </si>
  <si>
    <t>Charisma</t>
  </si>
  <si>
    <t>1235A</t>
  </si>
  <si>
    <t>Vasquez</t>
  </si>
  <si>
    <t>Juan</t>
  </si>
  <si>
    <t>1437B</t>
  </si>
  <si>
    <t>Wallace</t>
  </si>
  <si>
    <t>1438A</t>
  </si>
  <si>
    <t>Breanna</t>
  </si>
  <si>
    <t>Manning</t>
  </si>
  <si>
    <t>1235B</t>
  </si>
  <si>
    <t>Camp</t>
  </si>
  <si>
    <t xml:space="preserve"> Isabella</t>
  </si>
  <si>
    <t>1236A</t>
  </si>
  <si>
    <t>Edwards</t>
  </si>
  <si>
    <t>Tradd</t>
  </si>
  <si>
    <t>1452A</t>
  </si>
  <si>
    <t>Griffin</t>
  </si>
  <si>
    <t>Ericka</t>
  </si>
  <si>
    <t>1236B</t>
  </si>
  <si>
    <t>Jones</t>
  </si>
  <si>
    <t>1449A</t>
  </si>
  <si>
    <t>Langton</t>
  </si>
  <si>
    <t>Cadence</t>
  </si>
  <si>
    <t>1237A</t>
  </si>
  <si>
    <t>Lathem</t>
  </si>
  <si>
    <t>Connor</t>
  </si>
  <si>
    <t>1449B</t>
  </si>
  <si>
    <t>Lewis</t>
  </si>
  <si>
    <t>Taiveon</t>
  </si>
  <si>
    <t>1450A</t>
  </si>
  <si>
    <t>Martin D</t>
  </si>
  <si>
    <t>1450B</t>
  </si>
  <si>
    <t>Moran</t>
  </si>
  <si>
    <t>Riley</t>
  </si>
  <si>
    <t>1451A</t>
  </si>
  <si>
    <t>Munywoki</t>
  </si>
  <si>
    <t>Uhuru</t>
  </si>
  <si>
    <t>1451B</t>
  </si>
  <si>
    <t>Norfleet</t>
  </si>
  <si>
    <t>Elizabeth</t>
  </si>
  <si>
    <t>1237B</t>
  </si>
  <si>
    <t>Pooler</t>
  </si>
  <si>
    <t xml:space="preserve"> Deshaun</t>
  </si>
  <si>
    <t>1444B</t>
  </si>
  <si>
    <t>Rassmussen</t>
  </si>
  <si>
    <t>Rachael</t>
  </si>
  <si>
    <t>1238A</t>
  </si>
  <si>
    <t>Reinhart</t>
  </si>
  <si>
    <t>Aron</t>
  </si>
  <si>
    <t>1445A</t>
  </si>
  <si>
    <t>Schmitt A</t>
  </si>
  <si>
    <t>Alexa</t>
  </si>
  <si>
    <t>1238B</t>
  </si>
  <si>
    <t>Sepulveda</t>
  </si>
  <si>
    <t>Nicholas</t>
  </si>
  <si>
    <t>1445B</t>
  </si>
  <si>
    <t>Spruill</t>
  </si>
  <si>
    <t>Jordan</t>
  </si>
  <si>
    <t>1241A</t>
  </si>
  <si>
    <t>Stockman</t>
  </si>
  <si>
    <t>Tiffany</t>
  </si>
  <si>
    <t>1241B</t>
  </si>
  <si>
    <t>Tetrick J</t>
  </si>
  <si>
    <t>Jackson</t>
  </si>
  <si>
    <t>1446A</t>
  </si>
  <si>
    <t>Turner AN</t>
  </si>
  <si>
    <t>Andreas</t>
  </si>
  <si>
    <t>1446B</t>
  </si>
  <si>
    <t>Vaine</t>
  </si>
  <si>
    <t>1447A</t>
  </si>
  <si>
    <t>Velez</t>
  </si>
  <si>
    <t>Leilany</t>
  </si>
  <si>
    <t>1242A</t>
  </si>
  <si>
    <t>Wagner</t>
  </si>
  <si>
    <t>Nathan</t>
  </si>
  <si>
    <t>1447B</t>
  </si>
  <si>
    <t>Beerer</t>
  </si>
  <si>
    <t>Cheyenne</t>
  </si>
  <si>
    <t>1242B</t>
  </si>
  <si>
    <t>Bennett</t>
  </si>
  <si>
    <t>David</t>
  </si>
  <si>
    <t>1457A</t>
  </si>
  <si>
    <t>Burgess</t>
  </si>
  <si>
    <t>1455A</t>
  </si>
  <si>
    <t>CanoPablo</t>
  </si>
  <si>
    <t>Esperanza</t>
  </si>
  <si>
    <t>1243A</t>
  </si>
  <si>
    <t>Carillo</t>
  </si>
  <si>
    <t>Ramiro</t>
  </si>
  <si>
    <t>1457B</t>
  </si>
  <si>
    <t>Chapman</t>
  </si>
  <si>
    <t xml:space="preserve"> Destiny</t>
  </si>
  <si>
    <t>1243B</t>
  </si>
  <si>
    <t>Cleveland S</t>
  </si>
  <si>
    <t>Sierra</t>
  </si>
  <si>
    <t>1244A</t>
  </si>
  <si>
    <t>Cornelius</t>
  </si>
  <si>
    <t>1458A</t>
  </si>
  <si>
    <t>Durden</t>
  </si>
  <si>
    <t>Chris</t>
  </si>
  <si>
    <t>1458B</t>
  </si>
  <si>
    <t>Finley</t>
  </si>
  <si>
    <t>Keri</t>
  </si>
  <si>
    <t>1244B</t>
  </si>
  <si>
    <t>Hallam</t>
  </si>
  <si>
    <t>Seth</t>
  </si>
  <si>
    <t>1460A</t>
  </si>
  <si>
    <t>Hart</t>
  </si>
  <si>
    <t>Kirsten</t>
  </si>
  <si>
    <t>1245A</t>
  </si>
  <si>
    <t>Joyner</t>
  </si>
  <si>
    <t>Emani</t>
  </si>
  <si>
    <t>1245B</t>
  </si>
  <si>
    <t>Marinovich</t>
  </si>
  <si>
    <t>Konner</t>
  </si>
  <si>
    <t>1460B</t>
  </si>
  <si>
    <t>Rivera J</t>
  </si>
  <si>
    <t>1461A</t>
  </si>
  <si>
    <t>Rose</t>
  </si>
  <si>
    <t>Destiny</t>
  </si>
  <si>
    <t>1246A</t>
  </si>
  <si>
    <t>Ruiz</t>
  </si>
  <si>
    <t>Ricardo</t>
  </si>
  <si>
    <t>1461B</t>
  </si>
  <si>
    <t>Salmeron</t>
  </si>
  <si>
    <t>Olivia</t>
  </si>
  <si>
    <t>1246B</t>
  </si>
  <si>
    <t>Sanders</t>
  </si>
  <si>
    <t>1455D</t>
  </si>
  <si>
    <t>Shearer</t>
  </si>
  <si>
    <t xml:space="preserve"> William</t>
  </si>
  <si>
    <t>1452B</t>
  </si>
  <si>
    <t>Shellman</t>
  </si>
  <si>
    <t>Kahlil</t>
  </si>
  <si>
    <t>1454A</t>
  </si>
  <si>
    <t>Smith N</t>
  </si>
  <si>
    <t>Noylan</t>
  </si>
  <si>
    <t>1454B</t>
  </si>
  <si>
    <t>Vetrano</t>
  </si>
  <si>
    <t>Alexander</t>
  </si>
  <si>
    <t>1455B</t>
  </si>
  <si>
    <t>Wheeler</t>
  </si>
  <si>
    <t>1247A</t>
  </si>
  <si>
    <t>White E</t>
  </si>
  <si>
    <t>Evan</t>
  </si>
  <si>
    <t>1455C</t>
  </si>
  <si>
    <t>Zeigler</t>
  </si>
  <si>
    <t>Mattie</t>
  </si>
  <si>
    <t>1247B</t>
  </si>
  <si>
    <t>App</t>
  </si>
  <si>
    <t>Victoria</t>
  </si>
  <si>
    <t>1249A</t>
  </si>
  <si>
    <t>Causey</t>
  </si>
  <si>
    <t>Madi</t>
  </si>
  <si>
    <t>1249B</t>
  </si>
  <si>
    <t>Dozier</t>
  </si>
  <si>
    <t>Sebastian</t>
  </si>
  <si>
    <t>1323D</t>
  </si>
  <si>
    <t>Evans N</t>
  </si>
  <si>
    <t>Ny'Asia</t>
  </si>
  <si>
    <t>1250A</t>
  </si>
  <si>
    <t>Fahlgren</t>
  </si>
  <si>
    <t>Abigail</t>
  </si>
  <si>
    <t>1250B</t>
  </si>
  <si>
    <t>Gehling</t>
  </si>
  <si>
    <t>Aisling</t>
  </si>
  <si>
    <t>1252A</t>
  </si>
  <si>
    <t>Glisson</t>
  </si>
  <si>
    <t>John</t>
  </si>
  <si>
    <t>1320A</t>
  </si>
  <si>
    <t>Ingram</t>
  </si>
  <si>
    <t>1320B</t>
  </si>
  <si>
    <t>Jamison</t>
  </si>
  <si>
    <t>1252B</t>
  </si>
  <si>
    <t>King D</t>
  </si>
  <si>
    <t xml:space="preserve"> Deven</t>
  </si>
  <si>
    <t>1254A</t>
  </si>
  <si>
    <t>King JO</t>
  </si>
  <si>
    <t>Joshua</t>
  </si>
  <si>
    <t>1322B</t>
  </si>
  <si>
    <t>Langston</t>
  </si>
  <si>
    <t>Katlin</t>
  </si>
  <si>
    <t>1254B</t>
  </si>
  <si>
    <t>Mauldin</t>
  </si>
  <si>
    <t>Meredith</t>
  </si>
  <si>
    <t>1255A</t>
  </si>
  <si>
    <t>Norris</t>
  </si>
  <si>
    <t>MyKhia</t>
  </si>
  <si>
    <t>1255B</t>
  </si>
  <si>
    <t>Picou</t>
  </si>
  <si>
    <t>Conner</t>
  </si>
  <si>
    <t>1323A</t>
  </si>
  <si>
    <t>Pritcher</t>
  </si>
  <si>
    <t>1323B</t>
  </si>
  <si>
    <t>Reed</t>
  </si>
  <si>
    <t>1323C</t>
  </si>
  <si>
    <t>Riley J</t>
  </si>
  <si>
    <t>Joevon</t>
  </si>
  <si>
    <t>1322A</t>
  </si>
  <si>
    <t>Rosario</t>
  </si>
  <si>
    <t>1326A</t>
  </si>
  <si>
    <t>Shah</t>
  </si>
  <si>
    <t>Ashchin</t>
  </si>
  <si>
    <t>1326B</t>
  </si>
  <si>
    <t>Stiern</t>
  </si>
  <si>
    <t>1256A</t>
  </si>
  <si>
    <t>Storms</t>
  </si>
  <si>
    <t xml:space="preserve"> Kaj</t>
  </si>
  <si>
    <t>1325A</t>
  </si>
  <si>
    <t>White T</t>
  </si>
  <si>
    <t>Tyrese</t>
  </si>
  <si>
    <t>1325B</t>
  </si>
  <si>
    <t>Williams</t>
  </si>
  <si>
    <t>Megan</t>
  </si>
  <si>
    <t>1256B</t>
  </si>
  <si>
    <t>Bald Eagle</t>
  </si>
  <si>
    <t>Enoch</t>
  </si>
  <si>
    <t>1302A</t>
  </si>
  <si>
    <t>Ball</t>
  </si>
  <si>
    <t>Sofia</t>
  </si>
  <si>
    <t>1348A</t>
  </si>
  <si>
    <t>Brooks</t>
  </si>
  <si>
    <t>Jaden</t>
  </si>
  <si>
    <t>1302B</t>
  </si>
  <si>
    <t>Eleazer</t>
  </si>
  <si>
    <t>1348B</t>
  </si>
  <si>
    <t>Hammett</t>
  </si>
  <si>
    <t>Zeontae</t>
  </si>
  <si>
    <t>1303A</t>
  </si>
  <si>
    <t>Johnson</t>
  </si>
  <si>
    <t>Joseph</t>
  </si>
  <si>
    <t>1303B</t>
  </si>
  <si>
    <t>Krolak C</t>
  </si>
  <si>
    <t>Clayton</t>
  </si>
  <si>
    <t>1304A</t>
  </si>
  <si>
    <t>Lawrence M</t>
  </si>
  <si>
    <t>Mikayla</t>
  </si>
  <si>
    <t>1349B</t>
  </si>
  <si>
    <t>Lester</t>
  </si>
  <si>
    <t>Natalie</t>
  </si>
  <si>
    <t>1350A</t>
  </si>
  <si>
    <t>Milne</t>
  </si>
  <si>
    <t xml:space="preserve"> Kayleigh</t>
  </si>
  <si>
    <t>1350B</t>
  </si>
  <si>
    <t>Partin</t>
  </si>
  <si>
    <t>Bryson</t>
  </si>
  <si>
    <t>1304B</t>
  </si>
  <si>
    <t>Payne</t>
  </si>
  <si>
    <t>1351A</t>
  </si>
  <si>
    <t>Reeves</t>
  </si>
  <si>
    <t>Weatherly</t>
  </si>
  <si>
    <t>1351B</t>
  </si>
  <si>
    <t>Sanborn</t>
  </si>
  <si>
    <t>Aiyda</t>
  </si>
  <si>
    <t>1353A</t>
  </si>
  <si>
    <t>Shaw</t>
  </si>
  <si>
    <t>Xzavier</t>
  </si>
  <si>
    <t>1308B</t>
  </si>
  <si>
    <t>Sims</t>
  </si>
  <si>
    <t>Lakeiyah</t>
  </si>
  <si>
    <t>1353B</t>
  </si>
  <si>
    <t>Stegall</t>
  </si>
  <si>
    <t>1306A</t>
  </si>
  <si>
    <t>Stephens Co</t>
  </si>
  <si>
    <t>Colton</t>
  </si>
  <si>
    <t>1306B</t>
  </si>
  <si>
    <t>Juwetz</t>
  </si>
  <si>
    <t>1307A</t>
  </si>
  <si>
    <t>Todd</t>
  </si>
  <si>
    <t>1354A</t>
  </si>
  <si>
    <t>Vienneau</t>
  </si>
  <si>
    <t>Abbigail</t>
  </si>
  <si>
    <t>1354B</t>
  </si>
  <si>
    <t>Washington</t>
  </si>
  <si>
    <t>Leighla</t>
  </si>
  <si>
    <t>1354C</t>
  </si>
  <si>
    <t>Watson</t>
  </si>
  <si>
    <t>Marrius</t>
  </si>
  <si>
    <t>1307B</t>
  </si>
  <si>
    <t>Wise</t>
  </si>
  <si>
    <t>Preston</t>
  </si>
  <si>
    <t>1308A</t>
  </si>
  <si>
    <t>Aziz</t>
  </si>
  <si>
    <t>Arianna</t>
  </si>
  <si>
    <t>1354D</t>
  </si>
  <si>
    <t>Cecilius</t>
  </si>
  <si>
    <t>1309B</t>
  </si>
  <si>
    <t>Brown DA</t>
  </si>
  <si>
    <t>Dasia</t>
  </si>
  <si>
    <t>1356A</t>
  </si>
  <si>
    <t>Brown DO</t>
  </si>
  <si>
    <t>Donavon</t>
  </si>
  <si>
    <t>1309D</t>
  </si>
  <si>
    <t>Triston</t>
  </si>
  <si>
    <t>1356B</t>
  </si>
  <si>
    <t>Choplin</t>
  </si>
  <si>
    <t>1311A</t>
  </si>
  <si>
    <t>Christmas</t>
  </si>
  <si>
    <t>Jacob</t>
  </si>
  <si>
    <t>1311B</t>
  </si>
  <si>
    <t>Cintron</t>
  </si>
  <si>
    <t>1312A</t>
  </si>
  <si>
    <t>Cowan</t>
  </si>
  <si>
    <t>1312B</t>
  </si>
  <si>
    <t>Davila</t>
  </si>
  <si>
    <t>Isaias</t>
  </si>
  <si>
    <t>1313A</t>
  </si>
  <si>
    <t>Eldell</t>
  </si>
  <si>
    <t>Jontae</t>
  </si>
  <si>
    <t>1313B</t>
  </si>
  <si>
    <t>Fouts</t>
  </si>
  <si>
    <t>Sara</t>
  </si>
  <si>
    <t>1357A</t>
  </si>
  <si>
    <t>Hennessee</t>
  </si>
  <si>
    <t>1314A</t>
  </si>
  <si>
    <t>Jones H</t>
  </si>
  <si>
    <t>Hunter</t>
  </si>
  <si>
    <t>1357B</t>
  </si>
  <si>
    <t>Kolidji</t>
  </si>
  <si>
    <t>Elena</t>
  </si>
  <si>
    <t>1358A</t>
  </si>
  <si>
    <t>Lott</t>
  </si>
  <si>
    <t>Carl</t>
  </si>
  <si>
    <t>1314B</t>
  </si>
  <si>
    <t>Mudgett</t>
  </si>
  <si>
    <t>Nevaeha</t>
  </si>
  <si>
    <t>1359A</t>
  </si>
  <si>
    <t>Prevuznak</t>
  </si>
  <si>
    <t>1317A</t>
  </si>
  <si>
    <t>Riley P</t>
  </si>
  <si>
    <t>Patrick</t>
  </si>
  <si>
    <t>1317B</t>
  </si>
  <si>
    <t>Stone</t>
  </si>
  <si>
    <t>Roy</t>
  </si>
  <si>
    <t>1309A</t>
  </si>
  <si>
    <t>Swatts</t>
  </si>
  <si>
    <t>Ciera</t>
  </si>
  <si>
    <t>1359B</t>
  </si>
  <si>
    <t>Turner AU</t>
  </si>
  <si>
    <t xml:space="preserve"> Austin</t>
  </si>
  <si>
    <t>1309C</t>
  </si>
  <si>
    <t>Waden</t>
  </si>
  <si>
    <t>Brianna</t>
  </si>
  <si>
    <t>1360A</t>
  </si>
  <si>
    <t>Wooten</t>
  </si>
  <si>
    <t xml:space="preserve"> Cecilia</t>
  </si>
  <si>
    <t>1360B</t>
  </si>
  <si>
    <t xml:space="preserve">Evans </t>
  </si>
  <si>
    <t xml:space="preserve">King </t>
  </si>
  <si>
    <t xml:space="preserve">Stewart </t>
  </si>
  <si>
    <t xml:space="preserve">Bond </t>
  </si>
  <si>
    <t xml:space="preserve">Cleveland </t>
  </si>
  <si>
    <t xml:space="preserve">Rodriquez </t>
  </si>
  <si>
    <t xml:space="preserve">Bell </t>
  </si>
  <si>
    <t>38,5</t>
  </si>
  <si>
    <t>Kolodji</t>
  </si>
  <si>
    <t>N/A</t>
  </si>
  <si>
    <t>Chosen Top 10%</t>
  </si>
  <si>
    <t xml:space="preserve">NOT chosen but still within Top 10% </t>
  </si>
  <si>
    <t>Top Drill</t>
  </si>
  <si>
    <t>INSP4</t>
  </si>
  <si>
    <t>CLC 2019       LAST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</si>
</sst>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name val="Arial"/>
    </font>
    <font>
      <sz val="10"/>
      <name val="Arial"/>
      <family val="2"/>
    </font>
    <font>
      <sz val="10"/>
      <name val="Arial"/>
      <family val="2"/>
    </font>
    <font>
      <sz val="10"/>
      <name val="Times New Roman"/>
      <family val="1"/>
    </font>
    <font>
      <sz val="8"/>
      <name val="Arial"/>
      <family val="2"/>
    </font>
    <font>
      <sz val="12"/>
      <color indexed="8"/>
      <name val="Calibri"/>
      <family val="2"/>
    </font>
    <font>
      <sz val="10"/>
      <name val="Calibri"/>
      <family val="2"/>
      <scheme val="minor"/>
    </font>
    <font>
      <sz val="10"/>
      <color rgb="FF000000"/>
      <name val="Calibri"/>
      <family val="2"/>
      <scheme val="minor"/>
    </font>
    <font>
      <sz val="12"/>
      <name val="Arial"/>
      <family val="2"/>
    </font>
    <font>
      <b/>
      <sz val="12"/>
      <name val="Calibri"/>
      <family val="2"/>
    </font>
    <font>
      <sz val="12"/>
      <name val="Calibri"/>
      <family val="2"/>
    </font>
    <font>
      <sz val="9"/>
      <color indexed="81"/>
      <name val="Tahoma"/>
      <family val="2"/>
    </font>
    <font>
      <b/>
      <sz val="9"/>
      <color indexed="81"/>
      <name val="Tahoma"/>
      <family val="2"/>
    </font>
    <font>
      <b/>
      <sz val="10"/>
      <name val="Calibri"/>
      <family val="2"/>
    </font>
    <font>
      <sz val="12"/>
      <color theme="1"/>
      <name val="Arial"/>
      <family val="2"/>
    </font>
    <font>
      <sz val="12"/>
      <color indexed="8"/>
      <name val="Arial"/>
      <family val="2"/>
    </font>
    <font>
      <sz val="12"/>
      <color rgb="FF000000"/>
      <name val="Arial"/>
      <family val="2"/>
    </font>
    <font>
      <b/>
      <sz val="16"/>
      <name val="Calibri"/>
      <family val="2"/>
    </font>
    <font>
      <sz val="12"/>
      <color theme="1"/>
      <name val="Calibri"/>
      <family val="2"/>
    </font>
    <font>
      <b/>
      <sz val="10"/>
      <name val="Arial"/>
      <family val="2"/>
    </font>
    <font>
      <sz val="12"/>
      <color rgb="FFFF0000"/>
      <name val="Calibri"/>
      <family val="2"/>
    </font>
    <font>
      <b/>
      <sz val="12"/>
      <color rgb="FFFF0000"/>
      <name val="Calibri"/>
      <family val="2"/>
    </font>
  </fonts>
  <fills count="7">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92D050"/>
        <bgColor indexed="64"/>
      </patternFill>
    </fill>
    <fill>
      <patternFill patternType="solid">
        <fgColor rgb="FF00B050"/>
        <bgColor indexed="64"/>
      </patternFill>
    </fill>
    <fill>
      <patternFill patternType="solid">
        <fgColor rgb="FF66FF3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6">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279">
    <xf numFmtId="0" fontId="0" fillId="0" borderId="0" xfId="0"/>
    <xf numFmtId="0" fontId="3" fillId="0" borderId="0" xfId="0" applyNumberFormat="1" applyFont="1" applyFill="1" applyBorder="1" applyAlignment="1" applyProtection="1">
      <alignment horizontal="center"/>
    </xf>
    <xf numFmtId="2"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xf numFmtId="0" fontId="3" fillId="0" borderId="0" xfId="0" applyNumberFormat="1" applyFont="1" applyFill="1" applyBorder="1" applyAlignment="1" applyProtection="1">
      <alignment horizontal="center" textRotation="90" wrapText="1"/>
    </xf>
    <xf numFmtId="0" fontId="3" fillId="0" borderId="0" xfId="0" applyNumberFormat="1" applyFont="1" applyFill="1" applyBorder="1" applyAlignment="1" applyProtection="1">
      <alignment textRotation="90"/>
    </xf>
    <xf numFmtId="0" fontId="3" fillId="0" borderId="1" xfId="0" applyNumberFormat="1" applyFont="1" applyFill="1" applyBorder="1" applyAlignment="1" applyProtection="1">
      <alignment horizontal="center" textRotation="90" wrapText="1"/>
    </xf>
    <xf numFmtId="2" fontId="3" fillId="0" borderId="1" xfId="0" applyNumberFormat="1" applyFont="1" applyFill="1" applyBorder="1" applyAlignment="1" applyProtection="1">
      <alignment horizontal="center" textRotation="90" wrapText="1"/>
    </xf>
    <xf numFmtId="0" fontId="1" fillId="0" borderId="0" xfId="0" applyNumberFormat="1" applyFont="1" applyFill="1" applyBorder="1" applyAlignment="1" applyProtection="1"/>
    <xf numFmtId="0" fontId="1" fillId="0" borderId="0" xfId="0" applyNumberFormat="1" applyFont="1" applyFill="1" applyBorder="1" applyAlignment="1" applyProtection="1">
      <alignment horizontal="left"/>
    </xf>
    <xf numFmtId="0" fontId="1" fillId="0" borderId="0" xfId="0" applyNumberFormat="1" applyFont="1" applyFill="1" applyBorder="1" applyAlignment="1" applyProtection="1">
      <alignment horizontal="center"/>
    </xf>
    <xf numFmtId="0" fontId="1" fillId="0" borderId="1" xfId="0" applyNumberFormat="1" applyFont="1" applyFill="1" applyBorder="1" applyAlignment="1" applyProtection="1">
      <alignment horizontal="left" textRotation="90" wrapText="1"/>
    </xf>
    <xf numFmtId="0" fontId="1" fillId="0" borderId="1" xfId="0" applyNumberFormat="1" applyFont="1" applyFill="1" applyBorder="1" applyAlignment="1" applyProtection="1">
      <alignment horizontal="center" textRotation="90" wrapText="1"/>
    </xf>
    <xf numFmtId="0" fontId="1" fillId="0" borderId="1" xfId="0" applyNumberFormat="1" applyFont="1" applyFill="1" applyBorder="1" applyAlignment="1" applyProtection="1">
      <alignment horizontal="center" textRotation="90" wrapText="1" shrinkToFit="1"/>
    </xf>
    <xf numFmtId="0" fontId="6" fillId="0" borderId="1" xfId="0" applyNumberFormat="1" applyFont="1" applyFill="1" applyBorder="1" applyAlignment="1" applyProtection="1">
      <alignment horizontal="center" wrapText="1" shrinkToFit="1"/>
    </xf>
    <xf numFmtId="0" fontId="6" fillId="0" borderId="1" xfId="0" applyNumberFormat="1" applyFont="1" applyFill="1" applyBorder="1" applyAlignment="1" applyProtection="1">
      <alignment horizontal="center" wrapText="1"/>
    </xf>
    <xf numFmtId="2" fontId="6" fillId="0" borderId="1" xfId="0" applyNumberFormat="1" applyFont="1" applyFill="1" applyBorder="1" applyAlignment="1" applyProtection="1">
      <alignment horizontal="center" wrapText="1"/>
    </xf>
    <xf numFmtId="1" fontId="6" fillId="0" borderId="1" xfId="0" applyNumberFormat="1" applyFont="1" applyFill="1" applyBorder="1" applyAlignment="1" applyProtection="1">
      <alignment horizontal="center" wrapText="1"/>
    </xf>
    <xf numFmtId="0" fontId="6" fillId="0" borderId="1" xfId="0" applyNumberFormat="1" applyFont="1" applyFill="1" applyBorder="1" applyAlignment="1" applyProtection="1"/>
    <xf numFmtId="0" fontId="6" fillId="0" borderId="1" xfId="0" applyFont="1" applyFill="1" applyBorder="1" applyAlignment="1">
      <alignment shrinkToFit="1"/>
    </xf>
    <xf numFmtId="0" fontId="6" fillId="0" borderId="1" xfId="0" applyFont="1" applyFill="1" applyBorder="1"/>
    <xf numFmtId="0" fontId="7" fillId="0" borderId="1" xfId="0" applyFont="1" applyFill="1" applyBorder="1" applyAlignment="1">
      <alignment shrinkToFit="1"/>
    </xf>
    <xf numFmtId="0" fontId="7" fillId="0" borderId="1" xfId="0" applyFont="1" applyFill="1" applyBorder="1" applyAlignment="1">
      <alignment wrapText="1"/>
    </xf>
    <xf numFmtId="0" fontId="10" fillId="0" borderId="1" xfId="0" applyNumberFormat="1" applyFont="1" applyFill="1" applyBorder="1" applyAlignment="1" applyProtection="1">
      <alignment horizontal="center"/>
    </xf>
    <xf numFmtId="2" fontId="10" fillId="0" borderId="1" xfId="0" applyNumberFormat="1" applyFont="1" applyFill="1" applyBorder="1" applyAlignment="1" applyProtection="1">
      <alignment horizontal="center"/>
    </xf>
    <xf numFmtId="1" fontId="10" fillId="0" borderId="1" xfId="0" applyNumberFormat="1" applyFont="1" applyFill="1" applyBorder="1" applyAlignment="1" applyProtection="1">
      <alignment horizontal="center"/>
    </xf>
    <xf numFmtId="0" fontId="10" fillId="0" borderId="1" xfId="0" applyFont="1" applyFill="1" applyBorder="1" applyAlignment="1" applyProtection="1">
      <alignment horizontal="center"/>
    </xf>
    <xf numFmtId="0" fontId="10" fillId="0" borderId="1" xfId="0" applyNumberFormat="1" applyFont="1" applyFill="1" applyBorder="1" applyAlignment="1" applyProtection="1"/>
    <xf numFmtId="0" fontId="10" fillId="0" borderId="1" xfId="0" applyNumberFormat="1" applyFont="1" applyFill="1" applyBorder="1" applyAlignment="1" applyProtection="1">
      <alignment horizontal="center" wrapText="1"/>
    </xf>
    <xf numFmtId="2" fontId="10" fillId="0" borderId="1" xfId="0" applyNumberFormat="1" applyFont="1" applyFill="1" applyBorder="1" applyAlignment="1" applyProtection="1">
      <alignment horizontal="center" wrapText="1"/>
    </xf>
    <xf numFmtId="1" fontId="10" fillId="0" borderId="1" xfId="0" applyNumberFormat="1" applyFont="1" applyFill="1" applyBorder="1" applyAlignment="1" applyProtection="1">
      <alignment horizontal="center" wrapText="1"/>
    </xf>
    <xf numFmtId="0" fontId="10" fillId="0" borderId="9" xfId="0" applyNumberFormat="1" applyFont="1" applyFill="1" applyBorder="1" applyAlignment="1" applyProtection="1">
      <alignment horizontal="center"/>
    </xf>
    <xf numFmtId="2" fontId="10" fillId="0" borderId="9" xfId="0" applyNumberFormat="1" applyFont="1" applyFill="1" applyBorder="1" applyAlignment="1" applyProtection="1">
      <alignment horizontal="center"/>
    </xf>
    <xf numFmtId="2" fontId="10" fillId="0" borderId="2" xfId="0" applyNumberFormat="1" applyFont="1" applyFill="1" applyBorder="1" applyAlignment="1" applyProtection="1">
      <alignment horizontal="center"/>
    </xf>
    <xf numFmtId="0" fontId="9" fillId="0" borderId="1" xfId="0" applyNumberFormat="1" applyFont="1" applyFill="1" applyBorder="1" applyAlignment="1" applyProtection="1"/>
    <xf numFmtId="0" fontId="9" fillId="0" borderId="2" xfId="0" applyNumberFormat="1" applyFont="1" applyFill="1" applyBorder="1" applyAlignment="1" applyProtection="1"/>
    <xf numFmtId="0" fontId="9" fillId="0" borderId="9" xfId="0" applyNumberFormat="1" applyFont="1" applyFill="1" applyBorder="1" applyAlignment="1" applyProtection="1"/>
    <xf numFmtId="0" fontId="10" fillId="0" borderId="2" xfId="0" applyNumberFormat="1" applyFont="1" applyFill="1" applyBorder="1" applyAlignment="1" applyProtection="1">
      <alignment horizontal="center"/>
    </xf>
    <xf numFmtId="1" fontId="10" fillId="0" borderId="2" xfId="0" applyNumberFormat="1" applyFont="1" applyFill="1" applyBorder="1" applyAlignment="1" applyProtection="1">
      <alignment horizontal="center"/>
    </xf>
    <xf numFmtId="0" fontId="10" fillId="0" borderId="9" xfId="0" applyFont="1" applyFill="1" applyBorder="1" applyAlignment="1" applyProtection="1">
      <alignment horizontal="center"/>
    </xf>
    <xf numFmtId="1" fontId="9" fillId="0" borderId="7" xfId="0" applyNumberFormat="1" applyFont="1" applyFill="1" applyBorder="1" applyAlignment="1" applyProtection="1"/>
    <xf numFmtId="1" fontId="9" fillId="0" borderId="10" xfId="0" applyNumberFormat="1" applyFont="1" applyFill="1" applyBorder="1" applyAlignment="1" applyProtection="1"/>
    <xf numFmtId="1" fontId="9" fillId="0" borderId="6" xfId="0" applyNumberFormat="1" applyFont="1" applyFill="1" applyBorder="1" applyAlignment="1" applyProtection="1"/>
    <xf numFmtId="0" fontId="9" fillId="0" borderId="1" xfId="0" applyNumberFormat="1" applyFont="1" applyFill="1" applyBorder="1" applyAlignment="1" applyProtection="1">
      <alignment shrinkToFit="1"/>
    </xf>
    <xf numFmtId="0" fontId="9" fillId="0" borderId="9" xfId="0" applyNumberFormat="1" applyFont="1" applyFill="1" applyBorder="1" applyAlignment="1" applyProtection="1">
      <alignment horizontal="center"/>
    </xf>
    <xf numFmtId="2" fontId="9" fillId="0" borderId="9" xfId="0" applyNumberFormat="1" applyFont="1" applyFill="1" applyBorder="1" applyAlignment="1" applyProtection="1">
      <alignment horizontal="center"/>
    </xf>
    <xf numFmtId="0" fontId="10" fillId="0" borderId="2" xfId="0" applyNumberFormat="1" applyFont="1" applyFill="1" applyBorder="1" applyAlignment="1" applyProtection="1">
      <alignment horizontal="left"/>
    </xf>
    <xf numFmtId="0" fontId="9" fillId="0" borderId="11" xfId="0" applyNumberFormat="1" applyFont="1" applyFill="1" applyBorder="1" applyAlignment="1" applyProtection="1"/>
    <xf numFmtId="0" fontId="9" fillId="0" borderId="13" xfId="0" applyNumberFormat="1" applyFont="1" applyFill="1" applyBorder="1" applyAlignment="1" applyProtection="1"/>
    <xf numFmtId="1" fontId="9" fillId="0" borderId="2" xfId="0" applyNumberFormat="1" applyFont="1" applyFill="1" applyBorder="1" applyAlignment="1" applyProtection="1">
      <alignment horizontal="center"/>
    </xf>
    <xf numFmtId="0" fontId="9" fillId="0" borderId="3" xfId="0" applyNumberFormat="1" applyFont="1" applyFill="1" applyBorder="1" applyAlignment="1" applyProtection="1"/>
    <xf numFmtId="0" fontId="9" fillId="0" borderId="3" xfId="0" applyNumberFormat="1" applyFont="1" applyFill="1" applyBorder="1" applyAlignment="1" applyProtection="1">
      <alignment horizontal="center"/>
    </xf>
    <xf numFmtId="2" fontId="9" fillId="0" borderId="1" xfId="0" applyNumberFormat="1" applyFont="1" applyFill="1" applyBorder="1" applyAlignment="1" applyProtection="1">
      <alignment horizontal="center"/>
    </xf>
    <xf numFmtId="2" fontId="9" fillId="0" borderId="14" xfId="0" applyNumberFormat="1" applyFont="1" applyFill="1" applyBorder="1" applyAlignment="1" applyProtection="1">
      <alignment horizontal="center"/>
    </xf>
    <xf numFmtId="2" fontId="9" fillId="0" borderId="3" xfId="0" applyNumberFormat="1" applyFont="1" applyFill="1" applyBorder="1" applyAlignment="1" applyProtection="1">
      <alignment horizontal="center"/>
    </xf>
    <xf numFmtId="2" fontId="9" fillId="0" borderId="12" xfId="0" applyNumberFormat="1" applyFont="1" applyFill="1" applyBorder="1" applyAlignment="1" applyProtection="1">
      <alignment horizontal="center"/>
    </xf>
    <xf numFmtId="2" fontId="9" fillId="0" borderId="2" xfId="0" applyNumberFormat="1" applyFont="1" applyFill="1" applyBorder="1" applyAlignment="1" applyProtection="1">
      <alignment horizontal="center"/>
    </xf>
    <xf numFmtId="0" fontId="9" fillId="0" borderId="12" xfId="0" applyNumberFormat="1" applyFont="1" applyFill="1" applyBorder="1" applyAlignment="1" applyProtection="1"/>
    <xf numFmtId="0" fontId="10" fillId="0" borderId="12" xfId="0" applyNumberFormat="1" applyFont="1" applyFill="1" applyBorder="1" applyAlignment="1" applyProtection="1">
      <alignment horizontal="center"/>
    </xf>
    <xf numFmtId="0" fontId="10" fillId="0" borderId="12" xfId="0" applyFont="1" applyFill="1" applyBorder="1" applyAlignment="1" applyProtection="1">
      <alignment horizontal="center"/>
    </xf>
    <xf numFmtId="0" fontId="10" fillId="0" borderId="12" xfId="15" applyFont="1" applyFill="1" applyBorder="1" applyAlignment="1" applyProtection="1">
      <alignment horizontal="center"/>
    </xf>
    <xf numFmtId="2" fontId="10" fillId="0" borderId="12" xfId="0" applyNumberFormat="1" applyFont="1" applyFill="1" applyBorder="1" applyAlignment="1" applyProtection="1">
      <alignment horizontal="center"/>
    </xf>
    <xf numFmtId="0" fontId="9" fillId="0" borderId="1" xfId="0" applyNumberFormat="1" applyFont="1" applyFill="1" applyBorder="1" applyAlignment="1" applyProtection="1">
      <alignment horizontal="center"/>
    </xf>
    <xf numFmtId="2" fontId="9" fillId="0" borderId="1" xfId="0" applyNumberFormat="1" applyFont="1" applyFill="1" applyBorder="1" applyAlignment="1" applyProtection="1">
      <alignment horizontal="center" wrapText="1"/>
    </xf>
    <xf numFmtId="0" fontId="9" fillId="0" borderId="1" xfId="0" applyNumberFormat="1" applyFont="1" applyFill="1" applyBorder="1" applyAlignment="1" applyProtection="1">
      <alignment horizontal="left" wrapText="1"/>
    </xf>
    <xf numFmtId="0" fontId="9" fillId="0" borderId="1" xfId="0" applyNumberFormat="1" applyFont="1" applyFill="1" applyBorder="1" applyAlignment="1" applyProtection="1">
      <alignment horizontal="center" wrapText="1"/>
    </xf>
    <xf numFmtId="1" fontId="9" fillId="0" borderId="1" xfId="0" applyNumberFormat="1" applyFont="1" applyFill="1" applyBorder="1" applyAlignment="1" applyProtection="1">
      <alignment horizontal="center" wrapText="1"/>
    </xf>
    <xf numFmtId="0" fontId="13" fillId="0" borderId="1" xfId="0" applyNumberFormat="1" applyFont="1" applyFill="1" applyBorder="1" applyAlignment="1" applyProtection="1">
      <alignment horizontal="center" wrapText="1"/>
    </xf>
    <xf numFmtId="0" fontId="9" fillId="0" borderId="1" xfId="0" applyNumberFormat="1" applyFont="1" applyFill="1" applyBorder="1" applyAlignment="1" applyProtection="1">
      <alignment horizontal="center" wrapText="1" shrinkToFit="1"/>
    </xf>
    <xf numFmtId="0" fontId="6" fillId="0" borderId="1" xfId="0" applyFont="1" applyFill="1" applyBorder="1" applyAlignment="1">
      <alignment horizontal="center"/>
    </xf>
    <xf numFmtId="14" fontId="6" fillId="0" borderId="1" xfId="0" applyNumberFormat="1" applyFont="1" applyFill="1" applyBorder="1" applyAlignment="1">
      <alignment shrinkToFit="1"/>
    </xf>
    <xf numFmtId="0" fontId="10" fillId="0" borderId="1" xfId="0" applyNumberFormat="1" applyFont="1" applyFill="1" applyBorder="1" applyAlignment="1" applyProtection="1">
      <alignment horizontal="center" wrapText="1" shrinkToFit="1"/>
    </xf>
    <xf numFmtId="0" fontId="10" fillId="0" borderId="0" xfId="0" applyNumberFormat="1" applyFont="1" applyFill="1" applyAlignment="1" applyProtection="1">
      <alignment horizontal="center"/>
    </xf>
    <xf numFmtId="0" fontId="10" fillId="0" borderId="1" xfId="0" applyNumberFormat="1" applyFont="1" applyFill="1" applyBorder="1" applyAlignment="1" applyProtection="1">
      <alignment horizontal="left"/>
    </xf>
    <xf numFmtId="2" fontId="10" fillId="0" borderId="1" xfId="0" applyNumberFormat="1" applyFont="1" applyFill="1" applyBorder="1" applyAlignment="1" applyProtection="1">
      <alignment horizontal="left"/>
    </xf>
    <xf numFmtId="0" fontId="10" fillId="0" borderId="2" xfId="0" applyNumberFormat="1" applyFont="1" applyFill="1" applyBorder="1" applyAlignment="1" applyProtection="1">
      <alignment horizontal="center" wrapText="1"/>
    </xf>
    <xf numFmtId="1" fontId="10" fillId="0" borderId="2" xfId="0" applyNumberFormat="1" applyFont="1" applyFill="1" applyBorder="1" applyAlignment="1" applyProtection="1">
      <alignment horizontal="center" wrapText="1"/>
    </xf>
    <xf numFmtId="0" fontId="10" fillId="0" borderId="1" xfId="0" applyFont="1" applyFill="1" applyBorder="1" applyAlignment="1" applyProtection="1">
      <alignment horizontal="left"/>
    </xf>
    <xf numFmtId="1" fontId="10" fillId="0" borderId="1" xfId="0" applyNumberFormat="1" applyFont="1" applyFill="1" applyBorder="1" applyAlignment="1" applyProtection="1"/>
    <xf numFmtId="0" fontId="10" fillId="0" borderId="4" xfId="0" applyNumberFormat="1" applyFont="1" applyFill="1" applyBorder="1" applyAlignment="1" applyProtection="1">
      <alignment horizontal="center"/>
    </xf>
    <xf numFmtId="2" fontId="9" fillId="0" borderId="1" xfId="0" applyNumberFormat="1" applyFont="1" applyFill="1" applyBorder="1" applyAlignment="1" applyProtection="1">
      <alignment horizontal="left"/>
    </xf>
    <xf numFmtId="1" fontId="9" fillId="0" borderId="1" xfId="0" applyNumberFormat="1" applyFont="1" applyFill="1" applyBorder="1" applyAlignment="1" applyProtection="1">
      <alignment horizontal="center"/>
    </xf>
    <xf numFmtId="2" fontId="9" fillId="0" borderId="2" xfId="0" applyNumberFormat="1" applyFont="1" applyFill="1" applyBorder="1" applyAlignment="1" applyProtection="1">
      <alignment horizontal="left"/>
    </xf>
    <xf numFmtId="0" fontId="9" fillId="0" borderId="1" xfId="0" applyNumberFormat="1" applyFont="1" applyFill="1" applyBorder="1" applyAlignment="1" applyProtection="1">
      <alignment horizontal="left"/>
    </xf>
    <xf numFmtId="0" fontId="9" fillId="0" borderId="5" xfId="0" applyNumberFormat="1" applyFont="1" applyFill="1" applyBorder="1" applyAlignment="1" applyProtection="1"/>
    <xf numFmtId="0" fontId="10" fillId="0" borderId="5" xfId="0" applyNumberFormat="1" applyFont="1" applyFill="1" applyBorder="1" applyAlignment="1" applyProtection="1">
      <alignment horizontal="center"/>
    </xf>
    <xf numFmtId="2" fontId="10" fillId="0" borderId="5" xfId="0" applyNumberFormat="1" applyFont="1" applyFill="1" applyBorder="1" applyAlignment="1" applyProtection="1">
      <alignment horizontal="center"/>
    </xf>
    <xf numFmtId="0" fontId="10" fillId="0" borderId="6" xfId="0" applyNumberFormat="1" applyFont="1" applyFill="1" applyBorder="1" applyAlignment="1" applyProtection="1">
      <alignment horizontal="center"/>
    </xf>
    <xf numFmtId="2" fontId="10" fillId="0" borderId="4" xfId="0" applyNumberFormat="1" applyFont="1" applyFill="1" applyBorder="1" applyAlignment="1" applyProtection="1">
      <alignment horizontal="center"/>
    </xf>
    <xf numFmtId="0" fontId="10" fillId="0" borderId="4" xfId="0" applyNumberFormat="1" applyFont="1" applyFill="1" applyBorder="1" applyAlignment="1" applyProtection="1">
      <alignment horizontal="center" wrapText="1"/>
    </xf>
    <xf numFmtId="1" fontId="10" fillId="0" borderId="4" xfId="0" applyNumberFormat="1" applyFont="1" applyFill="1" applyBorder="1" applyAlignment="1" applyProtection="1">
      <alignment horizontal="center" wrapText="1"/>
    </xf>
    <xf numFmtId="0" fontId="8" fillId="0" borderId="1" xfId="0" applyFont="1" applyFill="1" applyBorder="1" applyAlignment="1" applyProtection="1">
      <alignment horizontal="center"/>
    </xf>
    <xf numFmtId="0" fontId="8" fillId="0" borderId="0" xfId="0" applyFont="1" applyFill="1" applyAlignment="1" applyProtection="1">
      <alignment horizontal="center"/>
    </xf>
    <xf numFmtId="1" fontId="8" fillId="0" borderId="1" xfId="0" applyNumberFormat="1" applyFont="1" applyFill="1" applyBorder="1" applyAlignment="1" applyProtection="1">
      <alignment horizontal="center"/>
    </xf>
    <xf numFmtId="1" fontId="5" fillId="0" borderId="1" xfId="0" applyNumberFormat="1" applyFont="1" applyFill="1" applyBorder="1" applyAlignment="1" applyProtection="1">
      <alignment horizontal="center"/>
    </xf>
    <xf numFmtId="1" fontId="10" fillId="0" borderId="9" xfId="0" applyNumberFormat="1" applyFont="1" applyFill="1" applyBorder="1" applyAlignment="1" applyProtection="1">
      <alignment horizontal="center"/>
    </xf>
    <xf numFmtId="0" fontId="10" fillId="0" borderId="7" xfId="0" applyNumberFormat="1" applyFont="1" applyFill="1" applyBorder="1" applyAlignment="1" applyProtection="1"/>
    <xf numFmtId="0" fontId="8" fillId="0" borderId="10" xfId="0" applyFont="1" applyFill="1" applyBorder="1" applyProtection="1"/>
    <xf numFmtId="0" fontId="10" fillId="0" borderId="4" xfId="0" applyNumberFormat="1" applyFont="1" applyFill="1" applyBorder="1" applyAlignment="1" applyProtection="1">
      <alignment horizontal="left"/>
    </xf>
    <xf numFmtId="1" fontId="10" fillId="0" borderId="15" xfId="0" applyNumberFormat="1" applyFont="1" applyFill="1" applyBorder="1" applyAlignment="1" applyProtection="1">
      <alignment horizontal="center"/>
    </xf>
    <xf numFmtId="1" fontId="10" fillId="0" borderId="16" xfId="0" applyNumberFormat="1" applyFont="1" applyFill="1" applyBorder="1" applyAlignment="1" applyProtection="1">
      <alignment horizontal="center"/>
    </xf>
    <xf numFmtId="1" fontId="8" fillId="0" borderId="15" xfId="0" applyNumberFormat="1" applyFont="1" applyFill="1" applyBorder="1" applyAlignment="1" applyProtection="1">
      <alignment horizontal="center"/>
    </xf>
    <xf numFmtId="1" fontId="10" fillId="0" borderId="17" xfId="0" applyNumberFormat="1" applyFont="1" applyFill="1" applyBorder="1" applyAlignment="1" applyProtection="1">
      <alignment horizontal="center"/>
    </xf>
    <xf numFmtId="1" fontId="10" fillId="0" borderId="18" xfId="0" applyNumberFormat="1" applyFont="1" applyFill="1" applyBorder="1" applyAlignment="1" applyProtection="1">
      <alignment horizontal="center"/>
    </xf>
    <xf numFmtId="1" fontId="10" fillId="0" borderId="11" xfId="0" applyNumberFormat="1" applyFont="1" applyFill="1" applyBorder="1" applyAlignment="1" applyProtection="1">
      <alignment horizontal="center"/>
    </xf>
    <xf numFmtId="1" fontId="10" fillId="0" borderId="12" xfId="0" applyNumberFormat="1" applyFont="1" applyFill="1" applyBorder="1" applyAlignment="1" applyProtection="1">
      <alignment horizontal="center"/>
    </xf>
    <xf numFmtId="1" fontId="10" fillId="0" borderId="19" xfId="0" applyNumberFormat="1" applyFont="1" applyFill="1" applyBorder="1" applyAlignment="1" applyProtection="1">
      <alignment horizontal="center"/>
    </xf>
    <xf numFmtId="1" fontId="10" fillId="0" borderId="20" xfId="0" applyNumberFormat="1" applyFont="1" applyFill="1" applyBorder="1" applyAlignment="1" applyProtection="1">
      <alignment horizontal="center"/>
    </xf>
    <xf numFmtId="1" fontId="10" fillId="0" borderId="21" xfId="0" applyNumberFormat="1" applyFont="1" applyFill="1" applyBorder="1" applyAlignment="1" applyProtection="1">
      <alignment horizontal="center"/>
    </xf>
    <xf numFmtId="0" fontId="9" fillId="0" borderId="13" xfId="0" applyNumberFormat="1" applyFont="1" applyFill="1" applyBorder="1" applyAlignment="1" applyProtection="1">
      <alignment horizontal="center"/>
    </xf>
    <xf numFmtId="2" fontId="10" fillId="0" borderId="1" xfId="0" applyNumberFormat="1" applyFont="1" applyFill="1" applyBorder="1" applyAlignment="1" applyProtection="1">
      <alignment horizontal="center" shrinkToFit="1"/>
    </xf>
    <xf numFmtId="0" fontId="0" fillId="0" borderId="1" xfId="0" applyBorder="1"/>
    <xf numFmtId="2" fontId="9" fillId="0" borderId="4" xfId="0" applyNumberFormat="1" applyFont="1" applyFill="1" applyBorder="1" applyAlignment="1" applyProtection="1">
      <alignment horizontal="center"/>
    </xf>
    <xf numFmtId="1" fontId="10" fillId="2" borderId="1" xfId="0" applyNumberFormat="1" applyFont="1" applyFill="1" applyBorder="1" applyAlignment="1" applyProtection="1">
      <alignment horizontal="center"/>
    </xf>
    <xf numFmtId="1" fontId="18" fillId="2" borderId="1" xfId="0" applyNumberFormat="1" applyFont="1" applyFill="1" applyBorder="1" applyAlignment="1" applyProtection="1">
      <alignment horizontal="center"/>
    </xf>
    <xf numFmtId="0" fontId="10" fillId="0" borderId="7" xfId="0" applyNumberFormat="1" applyFont="1" applyFill="1" applyBorder="1" applyAlignment="1" applyProtection="1">
      <alignment horizontal="center"/>
    </xf>
    <xf numFmtId="0" fontId="9" fillId="0" borderId="1" xfId="0" applyNumberFormat="1" applyFont="1" applyFill="1" applyBorder="1" applyAlignment="1" applyProtection="1">
      <alignment horizontal="left" shrinkToFit="1"/>
    </xf>
    <xf numFmtId="0" fontId="14" fillId="0" borderId="2" xfId="0" applyFont="1" applyFill="1" applyBorder="1" applyAlignment="1" applyProtection="1">
      <alignment horizontal="center"/>
    </xf>
    <xf numFmtId="0" fontId="14" fillId="0" borderId="1" xfId="0" applyFont="1" applyFill="1" applyBorder="1" applyAlignment="1" applyProtection="1">
      <alignment horizontal="center"/>
    </xf>
    <xf numFmtId="0" fontId="14" fillId="0" borderId="1" xfId="0" applyFont="1" applyFill="1" applyBorder="1" applyProtection="1"/>
    <xf numFmtId="49" fontId="15" fillId="0" borderId="1" xfId="0" applyNumberFormat="1" applyFont="1" applyFill="1" applyBorder="1" applyAlignment="1" applyProtection="1">
      <alignment horizontal="center"/>
    </xf>
    <xf numFmtId="0" fontId="15" fillId="0" borderId="1" xfId="0" applyFont="1" applyFill="1" applyBorder="1" applyProtection="1"/>
    <xf numFmtId="0" fontId="15" fillId="0" borderId="1" xfId="0" applyFont="1" applyFill="1" applyBorder="1" applyAlignment="1" applyProtection="1">
      <alignment horizontal="center"/>
    </xf>
    <xf numFmtId="0" fontId="14" fillId="0" borderId="1" xfId="0" applyFont="1" applyFill="1" applyBorder="1" applyAlignment="1" applyProtection="1"/>
    <xf numFmtId="0" fontId="16" fillId="0" borderId="1" xfId="0" applyFont="1" applyFill="1" applyBorder="1" applyAlignment="1" applyProtection="1">
      <alignment wrapText="1" readingOrder="1"/>
    </xf>
    <xf numFmtId="0" fontId="16" fillId="0" borderId="1" xfId="0" applyFont="1" applyFill="1" applyBorder="1" applyAlignment="1" applyProtection="1">
      <alignment horizontal="center" wrapText="1"/>
    </xf>
    <xf numFmtId="0" fontId="14" fillId="0" borderId="4" xfId="0" applyFont="1" applyFill="1" applyBorder="1" applyAlignment="1" applyProtection="1">
      <alignment horizontal="center"/>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wrapText="1"/>
    </xf>
    <xf numFmtId="0" fontId="8" fillId="0" borderId="1" xfId="0" applyFont="1" applyFill="1" applyBorder="1" applyProtection="1"/>
    <xf numFmtId="0" fontId="8" fillId="0" borderId="1" xfId="0" applyFont="1" applyFill="1" applyBorder="1" applyAlignment="1" applyProtection="1">
      <alignment horizontal="center" shrinkToFit="1"/>
    </xf>
    <xf numFmtId="49" fontId="15" fillId="0" borderId="0" xfId="0" applyNumberFormat="1" applyFont="1" applyFill="1" applyAlignment="1" applyProtection="1">
      <alignment horizontal="center"/>
    </xf>
    <xf numFmtId="0" fontId="8" fillId="0" borderId="1" xfId="0" applyFont="1" applyFill="1" applyBorder="1" applyAlignment="1" applyProtection="1"/>
    <xf numFmtId="0" fontId="8" fillId="0" borderId="1" xfId="0" applyFont="1" applyFill="1" applyBorder="1" applyAlignment="1" applyProtection="1">
      <alignment wrapText="1"/>
    </xf>
    <xf numFmtId="49" fontId="8" fillId="0" borderId="1" xfId="0" applyNumberFormat="1" applyFont="1" applyFill="1" applyBorder="1" applyAlignment="1" applyProtection="1">
      <alignment horizontal="center"/>
    </xf>
    <xf numFmtId="0" fontId="8" fillId="0" borderId="1" xfId="0" applyFont="1" applyFill="1" applyBorder="1" applyAlignment="1" applyProtection="1">
      <alignment horizontal="left"/>
    </xf>
    <xf numFmtId="0" fontId="15" fillId="0" borderId="1" xfId="0" applyFont="1" applyFill="1" applyBorder="1" applyAlignment="1" applyProtection="1">
      <alignment shrinkToFit="1"/>
    </xf>
    <xf numFmtId="0" fontId="15" fillId="0" borderId="1" xfId="0" applyFont="1" applyFill="1" applyBorder="1" applyAlignment="1" applyProtection="1">
      <alignment horizontal="center" shrinkToFit="1"/>
    </xf>
    <xf numFmtId="0" fontId="14" fillId="0" borderId="1" xfId="0" applyFont="1" applyFill="1" applyBorder="1" applyAlignment="1" applyProtection="1">
      <alignment horizontal="center" shrinkToFit="1"/>
    </xf>
    <xf numFmtId="0" fontId="16" fillId="0" borderId="1" xfId="0" applyFont="1" applyFill="1" applyBorder="1" applyAlignment="1" applyProtection="1">
      <alignment horizontal="center" shrinkToFit="1"/>
    </xf>
    <xf numFmtId="0" fontId="0" fillId="0" borderId="1" xfId="0" applyBorder="1" applyProtection="1"/>
    <xf numFmtId="0" fontId="9" fillId="0" borderId="1" xfId="0" applyNumberFormat="1" applyFont="1" applyFill="1" applyBorder="1" applyAlignment="1" applyProtection="1">
      <alignment wrapText="1"/>
    </xf>
    <xf numFmtId="0" fontId="8" fillId="0" borderId="1" xfId="0" applyFont="1" applyFill="1" applyBorder="1" applyAlignment="1" applyProtection="1">
      <alignment shrinkToFit="1"/>
    </xf>
    <xf numFmtId="0" fontId="9" fillId="0" borderId="1" xfId="0" applyNumberFormat="1" applyFont="1" applyFill="1" applyBorder="1" applyAlignment="1" applyProtection="1">
      <alignment horizontal="center" shrinkToFit="1"/>
    </xf>
    <xf numFmtId="0" fontId="19" fillId="0" borderId="1" xfId="0" applyFont="1" applyBorder="1"/>
    <xf numFmtId="0" fontId="10"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wrapText="1"/>
    </xf>
    <xf numFmtId="0" fontId="10" fillId="0" borderId="1" xfId="0" applyNumberFormat="1" applyFont="1" applyFill="1" applyBorder="1" applyAlignment="1" applyProtection="1">
      <alignment horizontal="center"/>
    </xf>
    <xf numFmtId="0" fontId="10" fillId="0" borderId="1" xfId="0" applyNumberFormat="1" applyFont="1" applyFill="1" applyBorder="1" applyAlignment="1" applyProtection="1">
      <alignment horizontal="center"/>
    </xf>
    <xf numFmtId="0" fontId="10" fillId="0" borderId="1" xfId="0" applyNumberFormat="1" applyFont="1" applyFill="1" applyBorder="1" applyAlignment="1" applyProtection="1">
      <alignment horizontal="center"/>
    </xf>
    <xf numFmtId="0" fontId="1" fillId="0" borderId="1" xfId="0" applyFont="1" applyBorder="1"/>
    <xf numFmtId="164" fontId="10" fillId="0" borderId="2" xfId="0" applyNumberFormat="1" applyFont="1" applyFill="1" applyBorder="1" applyAlignment="1" applyProtection="1">
      <alignment horizontal="center"/>
    </xf>
    <xf numFmtId="164" fontId="10" fillId="0" borderId="1" xfId="0" applyNumberFormat="1" applyFont="1" applyFill="1" applyBorder="1" applyAlignment="1" applyProtection="1">
      <alignment horizontal="center"/>
    </xf>
    <xf numFmtId="164" fontId="10" fillId="0" borderId="9" xfId="0" applyNumberFormat="1" applyFont="1" applyFill="1" applyBorder="1" applyAlignment="1" applyProtection="1">
      <alignment horizontal="center"/>
    </xf>
    <xf numFmtId="0" fontId="10" fillId="0" borderId="1" xfId="0" applyNumberFormat="1" applyFont="1" applyFill="1" applyBorder="1" applyAlignment="1" applyProtection="1">
      <alignment horizontal="center"/>
    </xf>
    <xf numFmtId="164" fontId="9" fillId="0" borderId="2" xfId="0" applyNumberFormat="1" applyFont="1" applyFill="1" applyBorder="1" applyAlignment="1" applyProtection="1">
      <alignment horizontal="center"/>
    </xf>
    <xf numFmtId="0" fontId="8" fillId="0" borderId="4" xfId="0" applyFont="1" applyFill="1" applyBorder="1" applyAlignment="1" applyProtection="1">
      <alignment horizontal="center"/>
    </xf>
    <xf numFmtId="0" fontId="10" fillId="3" borderId="1" xfId="0" applyNumberFormat="1" applyFont="1" applyFill="1" applyBorder="1" applyAlignment="1" applyProtection="1">
      <alignment horizontal="center" wrapText="1"/>
    </xf>
    <xf numFmtId="0" fontId="10" fillId="3" borderId="1" xfId="0" applyNumberFormat="1" applyFont="1" applyFill="1" applyBorder="1" applyAlignment="1" applyProtection="1">
      <alignment horizontal="center" wrapText="1" shrinkToFit="1"/>
    </xf>
    <xf numFmtId="0" fontId="14" fillId="3" borderId="1" xfId="0" applyFont="1" applyFill="1" applyBorder="1" applyAlignment="1" applyProtection="1">
      <alignment horizontal="center"/>
    </xf>
    <xf numFmtId="0" fontId="0" fillId="3" borderId="1" xfId="0" applyFill="1" applyBorder="1"/>
    <xf numFmtId="0" fontId="10" fillId="3" borderId="1" xfId="0" applyFont="1" applyFill="1" applyBorder="1" applyAlignment="1" applyProtection="1">
      <alignment horizontal="center"/>
    </xf>
    <xf numFmtId="0" fontId="10" fillId="3" borderId="1" xfId="0" applyNumberFormat="1" applyFont="1" applyFill="1" applyBorder="1" applyAlignment="1" applyProtection="1">
      <alignment horizontal="center"/>
    </xf>
    <xf numFmtId="2" fontId="10" fillId="3" borderId="1" xfId="0" applyNumberFormat="1" applyFont="1" applyFill="1" applyBorder="1" applyAlignment="1" applyProtection="1">
      <alignment horizontal="center"/>
    </xf>
    <xf numFmtId="1" fontId="10" fillId="3" borderId="1" xfId="0" applyNumberFormat="1" applyFont="1" applyFill="1" applyBorder="1" applyAlignment="1" applyProtection="1">
      <alignment horizontal="center" wrapText="1"/>
    </xf>
    <xf numFmtId="2" fontId="10" fillId="3" borderId="1" xfId="0" applyNumberFormat="1" applyFont="1" applyFill="1" applyBorder="1" applyAlignment="1" applyProtection="1">
      <alignment horizontal="center" wrapText="1"/>
    </xf>
    <xf numFmtId="164" fontId="10" fillId="0" borderId="1" xfId="0" applyNumberFormat="1" applyFont="1" applyFill="1" applyBorder="1" applyAlignment="1" applyProtection="1">
      <alignment horizontal="center" wrapText="1"/>
    </xf>
    <xf numFmtId="164" fontId="10" fillId="0" borderId="4" xfId="0" applyNumberFormat="1" applyFont="1" applyFill="1" applyBorder="1" applyAlignment="1" applyProtection="1">
      <alignment horizontal="center" wrapText="1"/>
    </xf>
    <xf numFmtId="164" fontId="20" fillId="2" borderId="1" xfId="0" applyNumberFormat="1" applyFont="1" applyFill="1" applyBorder="1" applyAlignment="1" applyProtection="1">
      <alignment horizontal="center" wrapText="1"/>
    </xf>
    <xf numFmtId="0" fontId="20" fillId="2" borderId="1" xfId="0" applyNumberFormat="1" applyFont="1" applyFill="1" applyBorder="1" applyAlignment="1" applyProtection="1">
      <alignment horizontal="center" wrapText="1"/>
    </xf>
    <xf numFmtId="2" fontId="20" fillId="2" borderId="1" xfId="0" applyNumberFormat="1" applyFont="1" applyFill="1" applyBorder="1" applyAlignment="1" applyProtection="1">
      <alignment horizontal="center" wrapText="1"/>
    </xf>
    <xf numFmtId="0" fontId="21" fillId="2" borderId="1" xfId="0" applyNumberFormat="1" applyFont="1" applyFill="1" applyBorder="1" applyAlignment="1" applyProtection="1"/>
    <xf numFmtId="0" fontId="21" fillId="2" borderId="1" xfId="0" applyNumberFormat="1" applyFont="1" applyFill="1" applyBorder="1" applyAlignment="1" applyProtection="1">
      <alignment horizontal="center" wrapText="1"/>
    </xf>
    <xf numFmtId="0" fontId="10" fillId="0" borderId="2" xfId="0" applyNumberFormat="1" applyFont="1" applyFill="1" applyBorder="1" applyAlignment="1" applyProtection="1"/>
    <xf numFmtId="0" fontId="10" fillId="0" borderId="0" xfId="0" applyNumberFormat="1" applyFont="1" applyFill="1" applyBorder="1" applyAlignment="1" applyProtection="1">
      <alignment horizontal="center" wrapText="1"/>
    </xf>
    <xf numFmtId="0" fontId="10" fillId="0" borderId="0" xfId="0" applyNumberFormat="1" applyFont="1" applyFill="1" applyBorder="1" applyAlignment="1" applyProtection="1"/>
    <xf numFmtId="2" fontId="10" fillId="0" borderId="0" xfId="0" applyNumberFormat="1" applyFont="1" applyFill="1" applyBorder="1" applyAlignment="1" applyProtection="1">
      <alignment horizontal="left"/>
    </xf>
    <xf numFmtId="0" fontId="9" fillId="0" borderId="0" xfId="0" applyNumberFormat="1" applyFont="1" applyFill="1" applyBorder="1" applyAlignment="1" applyProtection="1">
      <alignment horizontal="center"/>
    </xf>
    <xf numFmtId="2" fontId="9" fillId="0" borderId="0" xfId="0" applyNumberFormat="1" applyFont="1" applyFill="1" applyBorder="1" applyAlignment="1" applyProtection="1">
      <alignment horizontal="center"/>
    </xf>
    <xf numFmtId="0" fontId="9"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2" fontId="9" fillId="0" borderId="0" xfId="0" applyNumberFormat="1" applyFont="1" applyFill="1" applyBorder="1" applyAlignment="1" applyProtection="1">
      <alignment horizontal="center" wrapText="1"/>
    </xf>
    <xf numFmtId="1" fontId="9" fillId="0" borderId="0" xfId="0" applyNumberFormat="1" applyFont="1" applyFill="1" applyBorder="1" applyAlignment="1" applyProtection="1">
      <alignment horizontal="center" wrapText="1"/>
    </xf>
    <xf numFmtId="0" fontId="8" fillId="0" borderId="0" xfId="0" applyFont="1" applyFill="1" applyBorder="1" applyAlignment="1" applyProtection="1">
      <alignment horizontal="center"/>
    </xf>
    <xf numFmtId="0" fontId="8" fillId="0" borderId="0" xfId="0" applyFont="1" applyFill="1" applyBorder="1" applyProtection="1"/>
    <xf numFmtId="0" fontId="8" fillId="0" borderId="0" xfId="0" applyFont="1" applyFill="1" applyBorder="1" applyAlignment="1" applyProtection="1">
      <alignment horizontal="center" shrinkToFit="1"/>
    </xf>
    <xf numFmtId="1" fontId="10" fillId="0" borderId="0" xfId="0" applyNumberFormat="1" applyFont="1" applyFill="1" applyBorder="1" applyAlignment="1" applyProtection="1">
      <alignment horizontal="center"/>
    </xf>
    <xf numFmtId="2" fontId="10" fillId="0" borderId="0" xfId="0" applyNumberFormat="1" applyFont="1" applyFill="1" applyBorder="1" applyAlignment="1" applyProtection="1">
      <alignment horizontal="center"/>
    </xf>
    <xf numFmtId="1" fontId="10" fillId="0" borderId="0" xfId="0" applyNumberFormat="1" applyFont="1" applyFill="1" applyBorder="1" applyAlignment="1" applyProtection="1">
      <alignment horizontal="center" wrapText="1"/>
    </xf>
    <xf numFmtId="2" fontId="10" fillId="0" borderId="0" xfId="0" applyNumberFormat="1" applyFont="1" applyFill="1" applyBorder="1" applyAlignment="1" applyProtection="1">
      <alignment horizontal="center" wrapText="1"/>
    </xf>
    <xf numFmtId="0" fontId="8" fillId="0" borderId="0" xfId="0" applyFont="1" applyFill="1" applyBorder="1" applyAlignment="1" applyProtection="1"/>
    <xf numFmtId="0" fontId="8" fillId="0" borderId="0" xfId="0" applyFont="1" applyFill="1" applyBorder="1" applyAlignment="1" applyProtection="1">
      <alignment wrapText="1"/>
    </xf>
    <xf numFmtId="0" fontId="8" fillId="0" borderId="0" xfId="0" applyFont="1" applyFill="1" applyBorder="1" applyAlignment="1" applyProtection="1">
      <alignment horizontal="left"/>
    </xf>
    <xf numFmtId="1" fontId="10" fillId="2" borderId="0" xfId="0" applyNumberFormat="1" applyFont="1" applyFill="1" applyBorder="1" applyAlignment="1" applyProtection="1">
      <alignment horizontal="center"/>
    </xf>
    <xf numFmtId="0" fontId="15" fillId="0" borderId="0" xfId="0" applyFont="1" applyFill="1" applyBorder="1" applyAlignment="1" applyProtection="1">
      <alignment shrinkToFit="1"/>
    </xf>
    <xf numFmtId="0" fontId="15" fillId="0" borderId="0" xfId="0" applyFont="1" applyFill="1" applyBorder="1" applyProtection="1"/>
    <xf numFmtId="0" fontId="15" fillId="0" borderId="0" xfId="0" applyFont="1" applyFill="1" applyBorder="1" applyAlignment="1" applyProtection="1">
      <alignment horizontal="center" shrinkToFit="1"/>
    </xf>
    <xf numFmtId="0" fontId="14" fillId="0" borderId="0" xfId="0" applyFont="1" applyFill="1" applyBorder="1" applyAlignment="1" applyProtection="1">
      <alignment horizontal="center" shrinkToFit="1"/>
    </xf>
    <xf numFmtId="1" fontId="18" fillId="2" borderId="0" xfId="0" applyNumberFormat="1" applyFont="1" applyFill="1" applyBorder="1" applyAlignment="1" applyProtection="1">
      <alignment horizontal="center"/>
    </xf>
    <xf numFmtId="1" fontId="10" fillId="0" borderId="0" xfId="0" applyNumberFormat="1" applyFont="1" applyFill="1" applyBorder="1" applyAlignment="1" applyProtection="1"/>
    <xf numFmtId="0" fontId="16" fillId="0" borderId="0" xfId="0" applyFont="1" applyFill="1" applyBorder="1" applyAlignment="1" applyProtection="1">
      <alignment wrapText="1" readingOrder="1"/>
    </xf>
    <xf numFmtId="0" fontId="16" fillId="0" borderId="0" xfId="0" applyFont="1" applyFill="1" applyBorder="1" applyAlignment="1" applyProtection="1">
      <alignment horizontal="center" shrinkToFit="1"/>
    </xf>
    <xf numFmtId="0" fontId="16" fillId="0" borderId="0" xfId="0" applyFont="1" applyFill="1" applyBorder="1" applyAlignment="1" applyProtection="1">
      <alignment vertical="center" wrapText="1"/>
    </xf>
    <xf numFmtId="0" fontId="14" fillId="0" borderId="0" xfId="0" applyFont="1" applyFill="1" applyBorder="1" applyAlignment="1" applyProtection="1"/>
    <xf numFmtId="0" fontId="10" fillId="0" borderId="0" xfId="0" applyFont="1" applyFill="1" applyBorder="1" applyAlignment="1" applyProtection="1">
      <alignment horizontal="center"/>
    </xf>
    <xf numFmtId="0" fontId="10" fillId="0" borderId="0" xfId="0" applyNumberFormat="1" applyFont="1" applyFill="1" applyBorder="1" applyAlignment="1" applyProtection="1">
      <alignment horizontal="left"/>
    </xf>
    <xf numFmtId="2" fontId="10" fillId="0" borderId="0" xfId="0" applyNumberFormat="1" applyFont="1" applyFill="1" applyBorder="1" applyAlignment="1" applyProtection="1">
      <alignment horizontal="center" shrinkToFit="1"/>
    </xf>
    <xf numFmtId="1" fontId="9" fillId="0" borderId="0" xfId="0" applyNumberFormat="1" applyFont="1" applyFill="1" applyBorder="1" applyAlignment="1" applyProtection="1"/>
    <xf numFmtId="1" fontId="9" fillId="0" borderId="0" xfId="0" applyNumberFormat="1" applyFont="1" applyFill="1" applyBorder="1" applyAlignment="1" applyProtection="1">
      <alignment horizontal="center"/>
    </xf>
    <xf numFmtId="164" fontId="10"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shrinkToFit="1"/>
    </xf>
    <xf numFmtId="0" fontId="10" fillId="0" borderId="0" xfId="15" applyFont="1" applyFill="1" applyBorder="1" applyAlignment="1" applyProtection="1">
      <alignment horizontal="center"/>
    </xf>
    <xf numFmtId="164" fontId="9" fillId="0" borderId="0" xfId="0" applyNumberFormat="1" applyFont="1" applyFill="1" applyBorder="1" applyAlignment="1" applyProtection="1">
      <alignment horizontal="center"/>
    </xf>
    <xf numFmtId="1" fontId="8" fillId="0" borderId="0" xfId="0" applyNumberFormat="1" applyFont="1" applyFill="1" applyBorder="1" applyAlignment="1" applyProtection="1">
      <alignment horizontal="center"/>
    </xf>
    <xf numFmtId="0" fontId="14" fillId="0" borderId="0" xfId="0" applyFont="1" applyFill="1" applyBorder="1" applyAlignment="1" applyProtection="1">
      <alignment horizontal="center"/>
    </xf>
    <xf numFmtId="0" fontId="14" fillId="0" borderId="0" xfId="0" applyFont="1" applyFill="1" applyBorder="1" applyProtection="1"/>
    <xf numFmtId="0" fontId="16" fillId="0" borderId="0" xfId="0" applyFont="1" applyFill="1" applyBorder="1" applyAlignment="1" applyProtection="1">
      <alignment horizontal="center" wrapText="1"/>
    </xf>
    <xf numFmtId="0" fontId="0" fillId="4" borderId="1" xfId="0" applyFill="1" applyBorder="1"/>
    <xf numFmtId="0" fontId="10" fillId="4" borderId="1" xfId="0" applyFont="1" applyFill="1" applyBorder="1" applyAlignment="1" applyProtection="1">
      <alignment horizontal="center"/>
    </xf>
    <xf numFmtId="1" fontId="10" fillId="4" borderId="1" xfId="0" applyNumberFormat="1" applyFont="1" applyFill="1" applyBorder="1" applyAlignment="1" applyProtection="1">
      <alignment horizontal="center" wrapText="1"/>
    </xf>
    <xf numFmtId="0" fontId="10" fillId="4" borderId="1" xfId="0" applyNumberFormat="1" applyFont="1" applyFill="1" applyBorder="1" applyAlignment="1" applyProtection="1">
      <alignment horizontal="center" wrapText="1"/>
    </xf>
    <xf numFmtId="0" fontId="10" fillId="4" borderId="1" xfId="0" applyNumberFormat="1" applyFont="1" applyFill="1" applyBorder="1" applyAlignment="1" applyProtection="1">
      <alignment horizontal="center"/>
    </xf>
    <xf numFmtId="2" fontId="10" fillId="4" borderId="1" xfId="0" applyNumberFormat="1" applyFont="1" applyFill="1" applyBorder="1" applyAlignment="1" applyProtection="1">
      <alignment horizontal="center"/>
    </xf>
    <xf numFmtId="2" fontId="10" fillId="4" borderId="1" xfId="0" applyNumberFormat="1" applyFont="1" applyFill="1" applyBorder="1" applyAlignment="1" applyProtection="1">
      <alignment horizontal="center" wrapText="1"/>
    </xf>
    <xf numFmtId="164" fontId="10" fillId="4" borderId="1" xfId="0" applyNumberFormat="1" applyFont="1" applyFill="1" applyBorder="1" applyAlignment="1" applyProtection="1">
      <alignment horizontal="center" wrapText="1"/>
    </xf>
    <xf numFmtId="0" fontId="10" fillId="4" borderId="0" xfId="0" applyNumberFormat="1" applyFont="1" applyFill="1" applyAlignment="1" applyProtection="1">
      <alignment horizontal="center"/>
    </xf>
    <xf numFmtId="1" fontId="10" fillId="4" borderId="1" xfId="0" applyNumberFormat="1" applyFont="1" applyFill="1" applyBorder="1" applyAlignment="1" applyProtection="1">
      <alignment horizontal="center"/>
    </xf>
    <xf numFmtId="0" fontId="0" fillId="5" borderId="1" xfId="0" applyFill="1" applyBorder="1"/>
    <xf numFmtId="0" fontId="10" fillId="5" borderId="1" xfId="0" applyFont="1" applyFill="1" applyBorder="1" applyAlignment="1" applyProtection="1">
      <alignment horizontal="center"/>
    </xf>
    <xf numFmtId="0" fontId="10" fillId="5" borderId="1" xfId="0" applyNumberFormat="1" applyFont="1" applyFill="1" applyBorder="1" applyAlignment="1" applyProtection="1">
      <alignment horizontal="center"/>
    </xf>
    <xf numFmtId="2" fontId="10" fillId="5" borderId="1" xfId="0" applyNumberFormat="1" applyFont="1" applyFill="1" applyBorder="1" applyAlignment="1" applyProtection="1">
      <alignment horizontal="center"/>
    </xf>
    <xf numFmtId="0" fontId="10" fillId="5" borderId="1" xfId="0" applyNumberFormat="1" applyFont="1" applyFill="1" applyBorder="1" applyAlignment="1" applyProtection="1">
      <alignment horizontal="center" wrapText="1"/>
    </xf>
    <xf numFmtId="1" fontId="10" fillId="5" borderId="1" xfId="0" applyNumberFormat="1" applyFont="1" applyFill="1" applyBorder="1" applyAlignment="1" applyProtection="1">
      <alignment horizontal="center" wrapText="1"/>
    </xf>
    <xf numFmtId="2" fontId="10" fillId="5" borderId="1" xfId="0" applyNumberFormat="1" applyFont="1" applyFill="1" applyBorder="1" applyAlignment="1" applyProtection="1">
      <alignment horizontal="center" wrapText="1"/>
    </xf>
    <xf numFmtId="164" fontId="10" fillId="5" borderId="1" xfId="0" applyNumberFormat="1" applyFont="1" applyFill="1" applyBorder="1" applyAlignment="1" applyProtection="1">
      <alignment horizontal="center" wrapText="1"/>
    </xf>
    <xf numFmtId="0" fontId="0" fillId="5" borderId="0" xfId="0" applyFill="1"/>
    <xf numFmtId="0" fontId="9" fillId="5" borderId="1" xfId="0" applyNumberFormat="1" applyFont="1" applyFill="1" applyBorder="1" applyAlignment="1" applyProtection="1"/>
    <xf numFmtId="0" fontId="9" fillId="5" borderId="1" xfId="0" applyNumberFormat="1" applyFont="1" applyFill="1" applyBorder="1" applyAlignment="1" applyProtection="1">
      <alignment horizontal="center" wrapText="1"/>
    </xf>
    <xf numFmtId="0" fontId="10" fillId="6" borderId="1" xfId="0" applyFont="1" applyFill="1" applyBorder="1" applyAlignment="1" applyProtection="1">
      <alignment horizontal="center"/>
    </xf>
    <xf numFmtId="1" fontId="10" fillId="6" borderId="1" xfId="0" applyNumberFormat="1" applyFont="1" applyFill="1" applyBorder="1" applyAlignment="1" applyProtection="1">
      <alignment horizontal="center" wrapText="1"/>
    </xf>
    <xf numFmtId="0" fontId="10" fillId="6" borderId="1" xfId="0" applyNumberFormat="1" applyFont="1" applyFill="1" applyBorder="1" applyAlignment="1" applyProtection="1">
      <alignment horizontal="center" wrapText="1"/>
    </xf>
    <xf numFmtId="0" fontId="0" fillId="2" borderId="1" xfId="0" applyFill="1" applyBorder="1"/>
    <xf numFmtId="0" fontId="1" fillId="2" borderId="1" xfId="0" applyFont="1" applyFill="1" applyBorder="1"/>
    <xf numFmtId="0" fontId="10" fillId="0" borderId="0" xfId="0" applyNumberFormat="1" applyFont="1" applyFill="1" applyBorder="1" applyAlignment="1" applyProtection="1">
      <alignment horizontal="center"/>
    </xf>
    <xf numFmtId="2" fontId="10"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8" fillId="0" borderId="0" xfId="0" applyFont="1" applyFill="1" applyBorder="1" applyAlignment="1" applyProtection="1">
      <alignment horizontal="center"/>
    </xf>
    <xf numFmtId="0" fontId="0" fillId="0" borderId="0" xfId="0" applyFill="1" applyBorder="1"/>
    <xf numFmtId="0" fontId="1" fillId="0" borderId="0" xfId="0" applyFont="1" applyFill="1" applyBorder="1"/>
    <xf numFmtId="164" fontId="10" fillId="0" borderId="0" xfId="0" applyNumberFormat="1" applyFont="1" applyFill="1" applyBorder="1" applyAlignment="1" applyProtection="1">
      <alignment horizontal="center" wrapText="1"/>
    </xf>
    <xf numFmtId="0" fontId="0" fillId="0" borderId="0" xfId="0" applyFill="1" applyBorder="1" applyAlignment="1"/>
    <xf numFmtId="0" fontId="10" fillId="0" borderId="0" xfId="0" applyNumberFormat="1" applyFont="1" applyFill="1" applyBorder="1" applyAlignment="1" applyProtection="1">
      <alignment horizontal="center"/>
    </xf>
    <xf numFmtId="0" fontId="0" fillId="0" borderId="1" xfId="0" applyBorder="1" applyAlignment="1">
      <alignment horizontal="center"/>
    </xf>
    <xf numFmtId="0" fontId="1" fillId="0" borderId="1" xfId="0" applyFont="1" applyBorder="1" applyAlignment="1">
      <alignment horizontal="center"/>
    </xf>
    <xf numFmtId="0" fontId="1" fillId="0" borderId="0" xfId="0" applyFont="1" applyBorder="1"/>
    <xf numFmtId="0" fontId="1" fillId="0" borderId="0" xfId="0" applyFont="1" applyBorder="1" applyAlignment="1">
      <alignment horizontal="center"/>
    </xf>
    <xf numFmtId="0" fontId="17" fillId="0" borderId="7" xfId="0" applyNumberFormat="1" applyFont="1" applyFill="1" applyBorder="1" applyAlignment="1" applyProtection="1">
      <alignment horizontal="center"/>
    </xf>
    <xf numFmtId="0" fontId="17" fillId="0" borderId="10" xfId="0" applyNumberFormat="1" applyFont="1" applyFill="1" applyBorder="1" applyAlignment="1" applyProtection="1">
      <alignment horizontal="center"/>
    </xf>
    <xf numFmtId="2" fontId="17" fillId="0" borderId="6" xfId="0" applyNumberFormat="1" applyFont="1" applyFill="1" applyBorder="1" applyAlignment="1" applyProtection="1">
      <alignment horizontal="center"/>
    </xf>
    <xf numFmtId="0" fontId="9" fillId="0" borderId="7" xfId="0" applyNumberFormat="1" applyFont="1" applyFill="1" applyBorder="1" applyAlignment="1" applyProtection="1">
      <alignment horizontal="center"/>
    </xf>
    <xf numFmtId="0" fontId="8" fillId="0" borderId="10" xfId="0" applyFont="1" applyFill="1" applyBorder="1" applyAlignment="1" applyProtection="1">
      <alignment horizontal="center"/>
    </xf>
    <xf numFmtId="0" fontId="8" fillId="0" borderId="6" xfId="0" applyFont="1" applyFill="1" applyBorder="1" applyAlignment="1" applyProtection="1">
      <alignment horizontal="center"/>
    </xf>
    <xf numFmtId="2" fontId="10" fillId="0" borderId="7" xfId="0" applyNumberFormat="1" applyFont="1" applyFill="1" applyBorder="1" applyAlignment="1" applyProtection="1">
      <alignment horizontal="center"/>
    </xf>
    <xf numFmtId="0" fontId="0" fillId="0" borderId="10" xfId="0" applyBorder="1" applyAlignment="1" applyProtection="1">
      <alignment horizontal="center"/>
    </xf>
    <xf numFmtId="0" fontId="0" fillId="0" borderId="6" xfId="0" applyBorder="1" applyAlignment="1" applyProtection="1">
      <alignment horizontal="center"/>
    </xf>
    <xf numFmtId="0" fontId="10" fillId="0" borderId="7" xfId="0" applyNumberFormat="1" applyFont="1" applyFill="1" applyBorder="1" applyAlignment="1" applyProtection="1">
      <alignment horizontal="center"/>
    </xf>
    <xf numFmtId="0" fontId="0" fillId="0" borderId="10" xfId="0" applyFill="1" applyBorder="1" applyAlignment="1" applyProtection="1">
      <alignment horizontal="center"/>
    </xf>
    <xf numFmtId="0" fontId="0" fillId="0" borderId="6" xfId="0" applyFill="1" applyBorder="1" applyAlignment="1" applyProtection="1">
      <alignment horizontal="center"/>
    </xf>
    <xf numFmtId="0" fontId="10" fillId="0" borderId="0" xfId="0" applyNumberFormat="1" applyFont="1" applyFill="1" applyBorder="1" applyAlignment="1" applyProtection="1">
      <alignment horizontal="center"/>
    </xf>
    <xf numFmtId="0" fontId="0" fillId="0" borderId="0" xfId="0" applyFill="1" applyBorder="1" applyAlignment="1" applyProtection="1">
      <alignment horizontal="center"/>
    </xf>
    <xf numFmtId="2" fontId="10" fillId="0" borderId="0" xfId="0" applyNumberFormat="1" applyFont="1" applyFill="1" applyBorder="1" applyAlignment="1" applyProtection="1">
      <alignment horizontal="center"/>
    </xf>
    <xf numFmtId="0" fontId="0" fillId="0" borderId="0" xfId="0" applyBorder="1" applyAlignment="1" applyProtection="1">
      <alignment horizontal="center"/>
    </xf>
    <xf numFmtId="0" fontId="9" fillId="0" borderId="0" xfId="0" applyNumberFormat="1" applyFont="1" applyFill="1" applyBorder="1" applyAlignment="1" applyProtection="1">
      <alignment horizontal="center"/>
    </xf>
    <xf numFmtId="0" fontId="8" fillId="0" borderId="0" xfId="0" applyFont="1" applyFill="1" applyBorder="1" applyAlignment="1" applyProtection="1">
      <alignment horizontal="center"/>
    </xf>
    <xf numFmtId="0" fontId="17" fillId="0" borderId="0" xfId="0" applyNumberFormat="1" applyFont="1" applyFill="1" applyBorder="1" applyAlignment="1" applyProtection="1">
      <alignment horizontal="center"/>
    </xf>
    <xf numFmtId="2" fontId="17" fillId="0" borderId="0" xfId="0" applyNumberFormat="1" applyFont="1" applyFill="1" applyBorder="1" applyAlignment="1" applyProtection="1">
      <alignment horizontal="center"/>
    </xf>
    <xf numFmtId="0" fontId="8" fillId="0" borderId="8" xfId="0" applyNumberFormat="1" applyFont="1" applyFill="1" applyBorder="1" applyAlignment="1" applyProtection="1">
      <alignment horizontal="left"/>
    </xf>
    <xf numFmtId="0" fontId="8" fillId="0" borderId="8" xfId="0" applyFont="1" applyFill="1" applyBorder="1" applyAlignment="1">
      <alignment horizontal="left"/>
    </xf>
  </cellXfs>
  <cellStyles count="16">
    <cellStyle name="Normal" xfId="0" builtinId="0"/>
    <cellStyle name="Normal 10" xfId="1" xr:uid="{00000000-0005-0000-0000-000001000000}"/>
    <cellStyle name="Normal 11" xfId="2" xr:uid="{00000000-0005-0000-0000-000002000000}"/>
    <cellStyle name="Normal 12" xfId="3" xr:uid="{00000000-0005-0000-0000-000003000000}"/>
    <cellStyle name="Normal 13" xfId="4" xr:uid="{00000000-0005-0000-0000-000004000000}"/>
    <cellStyle name="Normal 14" xfId="5" xr:uid="{00000000-0005-0000-0000-000005000000}"/>
    <cellStyle name="Normal 15" xfId="6" xr:uid="{00000000-0005-0000-0000-000006000000}"/>
    <cellStyle name="Normal 16" xfId="7" xr:uid="{00000000-0005-0000-0000-000007000000}"/>
    <cellStyle name="Normal 2" xfId="8" xr:uid="{00000000-0005-0000-0000-000008000000}"/>
    <cellStyle name="Normal 4" xfId="9" xr:uid="{00000000-0005-0000-0000-000009000000}"/>
    <cellStyle name="Normal 5" xfId="10" xr:uid="{00000000-0005-0000-0000-00000A000000}"/>
    <cellStyle name="Normal 6" xfId="11" xr:uid="{00000000-0005-0000-0000-00000B000000}"/>
    <cellStyle name="Normal 7" xfId="12" xr:uid="{00000000-0005-0000-0000-00000C000000}"/>
    <cellStyle name="Normal 8" xfId="13" xr:uid="{00000000-0005-0000-0000-00000D000000}"/>
    <cellStyle name="Normal 9" xfId="14" xr:uid="{00000000-0005-0000-0000-00000E000000}"/>
    <cellStyle name="Normal_eval2nd" xfId="15" xr:uid="{00000000-0005-0000-0000-00000F000000}"/>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66FF33"/>
      <color rgb="FFFFFF66"/>
      <color rgb="FFFFCC66"/>
      <color rgb="FFEDCF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28"/>
  <sheetViews>
    <sheetView zoomScaleNormal="100" workbookViewId="0">
      <pane xSplit="8" ySplit="1" topLeftCell="I2" activePane="bottomRight" state="frozenSplit"/>
      <selection sqref="A1:H1048576"/>
      <selection pane="topRight" activeCell="L1" sqref="L1"/>
      <selection pane="bottomLeft" activeCell="A19" sqref="A19"/>
      <selection pane="bottomRight" activeCell="F13" sqref="F13"/>
    </sheetView>
  </sheetViews>
  <sheetFormatPr defaultColWidth="10" defaultRowHeight="15.75" x14ac:dyDescent="0.25"/>
  <cols>
    <col min="1" max="1" width="8" style="23" customWidth="1"/>
    <col min="2" max="2" width="5.28515625" style="23" customWidth="1"/>
    <col min="3" max="3" width="4" style="23" customWidth="1"/>
    <col min="4" max="4" width="17.140625" style="27" customWidth="1"/>
    <col min="5" max="5" width="12.85546875" style="73" customWidth="1"/>
    <col min="6" max="6" width="15.5703125" style="23" customWidth="1"/>
    <col min="7" max="7" width="10" style="23" customWidth="1"/>
    <col min="8" max="8" width="12" style="23" bestFit="1" customWidth="1"/>
    <col min="9" max="10" width="9.5703125" style="23" bestFit="1" customWidth="1"/>
    <col min="11" max="12" width="9.7109375" style="23" bestFit="1" customWidth="1"/>
    <col min="13" max="13" width="9.5703125" style="23" bestFit="1" customWidth="1"/>
    <col min="14" max="14" width="9.5703125" style="23" customWidth="1"/>
    <col min="15" max="15" width="9.5703125" style="24" bestFit="1" customWidth="1"/>
    <col min="16" max="16" width="9.28515625" style="23" bestFit="1" customWidth="1"/>
    <col min="17" max="17" width="8.85546875" style="23" bestFit="1" customWidth="1"/>
    <col min="18" max="18" width="8.5703125" style="25" bestFit="1" customWidth="1"/>
    <col min="19" max="19" width="8.7109375" style="23" customWidth="1"/>
    <col min="20" max="20" width="8.28515625" style="25" bestFit="1" customWidth="1"/>
    <col min="21" max="21" width="9.140625" style="25" customWidth="1"/>
    <col min="22" max="22" width="10.85546875" style="23" customWidth="1"/>
    <col min="23" max="23" width="10.42578125" style="23" customWidth="1"/>
    <col min="24" max="24" width="8.42578125" style="23" bestFit="1" customWidth="1"/>
    <col min="25" max="25" width="10.42578125" style="24" customWidth="1"/>
    <col min="26" max="26" width="10.85546875" style="26" customWidth="1"/>
    <col min="27" max="27" width="7.85546875" style="27" customWidth="1"/>
    <col min="28" max="29" width="11.140625" style="27" customWidth="1"/>
    <col min="30" max="30" width="10.5703125" style="27" customWidth="1"/>
    <col min="31" max="31" width="11.28515625" style="27" customWidth="1"/>
    <col min="32" max="32" width="8.42578125" style="27" bestFit="1" customWidth="1"/>
    <col min="33" max="33" width="11.5703125" style="27" customWidth="1"/>
    <col min="34" max="16384" width="10" style="27"/>
  </cols>
  <sheetData>
    <row r="1" spans="1:39" s="28" customFormat="1" ht="48" customHeight="1" x14ac:dyDescent="0.25">
      <c r="A1" s="65" t="s">
        <v>37</v>
      </c>
      <c r="B1" s="68">
        <v>0</v>
      </c>
      <c r="C1" s="68" t="s">
        <v>32</v>
      </c>
      <c r="D1" s="64" t="s">
        <v>101</v>
      </c>
      <c r="E1" s="64" t="s">
        <v>2</v>
      </c>
      <c r="F1" s="65" t="s">
        <v>3</v>
      </c>
      <c r="G1" s="65" t="s">
        <v>38</v>
      </c>
      <c r="H1" s="65" t="s">
        <v>4</v>
      </c>
      <c r="I1" s="65" t="s">
        <v>88</v>
      </c>
      <c r="J1" s="65" t="s">
        <v>93</v>
      </c>
      <c r="K1" s="65" t="s">
        <v>89</v>
      </c>
      <c r="L1" s="65" t="s">
        <v>94</v>
      </c>
      <c r="M1" s="65" t="s">
        <v>90</v>
      </c>
      <c r="N1" s="65" t="s">
        <v>95</v>
      </c>
      <c r="O1" s="65" t="s">
        <v>91</v>
      </c>
      <c r="P1" s="65" t="s">
        <v>96</v>
      </c>
      <c r="Q1" s="63" t="s">
        <v>92</v>
      </c>
      <c r="R1" s="63" t="s">
        <v>85</v>
      </c>
      <c r="S1" s="65" t="s">
        <v>74</v>
      </c>
      <c r="T1" s="65" t="s">
        <v>97</v>
      </c>
      <c r="U1" s="65" t="s">
        <v>75</v>
      </c>
      <c r="V1" s="65" t="s">
        <v>98</v>
      </c>
      <c r="W1" s="65" t="s">
        <v>76</v>
      </c>
      <c r="X1" s="65" t="s">
        <v>99</v>
      </c>
      <c r="Y1" s="65" t="s">
        <v>77</v>
      </c>
      <c r="Z1" s="65" t="s">
        <v>100</v>
      </c>
      <c r="AA1" s="63" t="s">
        <v>71</v>
      </c>
      <c r="AB1" s="66" t="s">
        <v>66</v>
      </c>
      <c r="AC1" s="66" t="s">
        <v>70</v>
      </c>
      <c r="AD1" s="65" t="s">
        <v>67</v>
      </c>
      <c r="AE1" s="65" t="s">
        <v>65</v>
      </c>
      <c r="AF1" s="65" t="s">
        <v>15</v>
      </c>
      <c r="AG1" s="65" t="s">
        <v>34</v>
      </c>
      <c r="AH1" s="65" t="s">
        <v>35</v>
      </c>
      <c r="AI1" s="65" t="s">
        <v>28</v>
      </c>
      <c r="AJ1" s="65" t="s">
        <v>29</v>
      </c>
      <c r="AK1" s="65" t="s">
        <v>36</v>
      </c>
      <c r="AL1" s="65" t="s">
        <v>30</v>
      </c>
      <c r="AM1" s="65" t="s">
        <v>31</v>
      </c>
    </row>
    <row r="2" spans="1:39" s="28" customFormat="1" x14ac:dyDescent="0.25">
      <c r="A2" s="28">
        <v>1</v>
      </c>
      <c r="B2" s="71">
        <v>1</v>
      </c>
      <c r="C2" s="117"/>
      <c r="D2" s="111" t="s">
        <v>107</v>
      </c>
      <c r="E2" s="111" t="s">
        <v>108</v>
      </c>
      <c r="F2" s="111" t="s">
        <v>109</v>
      </c>
      <c r="G2" s="111" t="s">
        <v>110</v>
      </c>
      <c r="H2" s="26" t="s">
        <v>16</v>
      </c>
      <c r="I2" s="155">
        <v>29</v>
      </c>
      <c r="J2" s="149"/>
      <c r="K2" s="148">
        <v>35</v>
      </c>
      <c r="L2" s="149"/>
      <c r="M2" s="148">
        <v>26</v>
      </c>
      <c r="N2" s="149"/>
      <c r="O2" s="148">
        <v>36</v>
      </c>
      <c r="P2" s="149"/>
      <c r="Q2" s="24">
        <f>AVERAGE(I2,K2,M2,O2)</f>
        <v>31.5</v>
      </c>
      <c r="R2" s="24">
        <f>Q2*2</f>
        <v>63</v>
      </c>
      <c r="S2" s="148">
        <v>65</v>
      </c>
      <c r="T2" s="149">
        <v>10</v>
      </c>
      <c r="U2" s="148">
        <v>75</v>
      </c>
      <c r="V2" s="149">
        <v>13</v>
      </c>
      <c r="W2" s="28">
        <v>72</v>
      </c>
      <c r="X2" s="28">
        <v>3</v>
      </c>
      <c r="Y2" s="30"/>
      <c r="Z2" s="30"/>
      <c r="AA2" s="29">
        <f>AVERAGE(S2,U2,W2,Y2)</f>
        <v>70.67</v>
      </c>
      <c r="AB2" s="30">
        <v>30</v>
      </c>
      <c r="AC2" s="30">
        <v>36</v>
      </c>
      <c r="AD2" s="28">
        <v>41</v>
      </c>
      <c r="AF2" s="29">
        <f t="shared" ref="AF2:AF25" si="0">SUM(R2 + AA2 +AB2 + AC2 + AD2)</f>
        <v>240.67</v>
      </c>
      <c r="AG2" s="34" t="b">
        <f t="shared" ref="AG2:AG24" si="1">IF(R2,R2&gt;=56,R2&lt;56)</f>
        <v>1</v>
      </c>
      <c r="AH2" s="34" t="b">
        <f>IF(AA2,AA2&gt;=56,AA2&lt;56)</f>
        <v>1</v>
      </c>
      <c r="AI2" s="65" t="b">
        <f t="shared" ref="AI2:AI24" si="2">IF(AB2,AB2=40)</f>
        <v>0</v>
      </c>
      <c r="AJ2" s="65" t="b">
        <f t="shared" ref="AJ2:AJ63" si="3">IF(AC2,AC2&gt;=32,AC2&lt;32)</f>
        <v>1</v>
      </c>
      <c r="AK2" s="65" t="b">
        <f t="shared" ref="AK2:AK63" si="4">IF(AD2,AD2&gt;=35,AD2&lt;35)</f>
        <v>1</v>
      </c>
      <c r="AL2" s="65" t="b">
        <f>IF(AF2,AF2&gt;=207,AF2&lt;207)</f>
        <v>1</v>
      </c>
      <c r="AM2" s="65" t="b">
        <f t="shared" ref="AM2:AM61" si="5">AND(AG2:AL2)</f>
        <v>0</v>
      </c>
    </row>
    <row r="3" spans="1:39" s="28" customFormat="1" x14ac:dyDescent="0.25">
      <c r="A3" s="28">
        <f t="shared" ref="A3:A24" si="6">A2+1</f>
        <v>2</v>
      </c>
      <c r="B3" s="71">
        <f t="shared" ref="B3:B24" si="7">B2+1</f>
        <v>2</v>
      </c>
      <c r="C3" s="118"/>
      <c r="D3" s="111" t="s">
        <v>111</v>
      </c>
      <c r="E3" s="111" t="s">
        <v>112</v>
      </c>
      <c r="F3" s="111" t="s">
        <v>113</v>
      </c>
      <c r="G3" s="111" t="s">
        <v>114</v>
      </c>
      <c r="H3" s="26" t="s">
        <v>16</v>
      </c>
      <c r="I3" s="155">
        <v>32</v>
      </c>
      <c r="J3" s="149"/>
      <c r="K3" s="148">
        <v>34</v>
      </c>
      <c r="L3" s="149"/>
      <c r="M3" s="148">
        <v>32</v>
      </c>
      <c r="N3" s="149"/>
      <c r="O3" s="148">
        <v>37</v>
      </c>
      <c r="P3" s="149"/>
      <c r="Q3" s="24">
        <f t="shared" ref="Q3:Q24" si="8">AVERAGE(I3,K3,M3,O3)</f>
        <v>33.75</v>
      </c>
      <c r="R3" s="24">
        <f t="shared" ref="R3:R62" si="9">Q3*2</f>
        <v>67.5</v>
      </c>
      <c r="S3" s="148">
        <v>54</v>
      </c>
      <c r="T3" s="149">
        <v>11</v>
      </c>
      <c r="U3" s="148">
        <v>68</v>
      </c>
      <c r="V3" s="149">
        <v>10</v>
      </c>
      <c r="W3" s="28">
        <v>69</v>
      </c>
      <c r="X3" s="28">
        <v>10</v>
      </c>
      <c r="Y3" s="30"/>
      <c r="Z3" s="30"/>
      <c r="AA3" s="29">
        <f t="shared" ref="AA3:AA62" si="10">AVERAGE(S3,U3,W3,Y3)</f>
        <v>63.67</v>
      </c>
      <c r="AB3" s="30">
        <v>40</v>
      </c>
      <c r="AC3" s="30">
        <v>35</v>
      </c>
      <c r="AD3" s="28">
        <v>39</v>
      </c>
      <c r="AF3" s="29">
        <f t="shared" si="0"/>
        <v>245.17</v>
      </c>
      <c r="AG3" s="34" t="b">
        <f t="shared" si="1"/>
        <v>1</v>
      </c>
      <c r="AH3" s="34" t="b">
        <f t="shared" ref="AH3:AH62" si="11">IF(AA3,AA3&gt;=56,AA3&lt;56)</f>
        <v>1</v>
      </c>
      <c r="AI3" s="65" t="b">
        <f t="shared" si="2"/>
        <v>1</v>
      </c>
      <c r="AJ3" s="65" t="b">
        <f t="shared" si="3"/>
        <v>1</v>
      </c>
      <c r="AK3" s="65" t="b">
        <f t="shared" si="4"/>
        <v>1</v>
      </c>
      <c r="AL3" s="65" t="b">
        <f t="shared" ref="AL3:AL24" si="12">IF(AF3,AF3&gt;=207,AF3&lt;207)</f>
        <v>1</v>
      </c>
      <c r="AM3" s="65" t="b">
        <f t="shared" si="5"/>
        <v>1</v>
      </c>
    </row>
    <row r="4" spans="1:39" s="28" customFormat="1" x14ac:dyDescent="0.25">
      <c r="A4" s="28">
        <f t="shared" si="6"/>
        <v>3</v>
      </c>
      <c r="B4" s="71">
        <f t="shared" si="7"/>
        <v>3</v>
      </c>
      <c r="C4" s="118"/>
      <c r="D4" s="151" t="s">
        <v>820</v>
      </c>
      <c r="E4" s="111" t="s">
        <v>115</v>
      </c>
      <c r="F4" s="111" t="s">
        <v>116</v>
      </c>
      <c r="G4" s="111" t="s">
        <v>117</v>
      </c>
      <c r="H4" s="26" t="s">
        <v>16</v>
      </c>
      <c r="I4" s="155">
        <v>32</v>
      </c>
      <c r="J4" s="149"/>
      <c r="K4" s="148">
        <v>33</v>
      </c>
      <c r="L4" s="149"/>
      <c r="M4" s="148">
        <v>29</v>
      </c>
      <c r="N4" s="149"/>
      <c r="O4" s="148">
        <v>35</v>
      </c>
      <c r="P4" s="149"/>
      <c r="Q4" s="24">
        <f t="shared" si="8"/>
        <v>32.25</v>
      </c>
      <c r="R4" s="24">
        <f t="shared" si="9"/>
        <v>64.5</v>
      </c>
      <c r="S4" s="148">
        <v>46</v>
      </c>
      <c r="T4" s="149">
        <v>29</v>
      </c>
      <c r="U4" s="148">
        <v>63</v>
      </c>
      <c r="V4" s="149">
        <v>19</v>
      </c>
      <c r="W4" s="28">
        <v>57</v>
      </c>
      <c r="X4" s="28">
        <v>24</v>
      </c>
      <c r="Y4" s="30"/>
      <c r="Z4" s="30"/>
      <c r="AA4" s="29">
        <f t="shared" si="10"/>
        <v>55.33</v>
      </c>
      <c r="AB4" s="30">
        <v>40</v>
      </c>
      <c r="AC4" s="30">
        <v>30</v>
      </c>
      <c r="AD4" s="28">
        <v>43</v>
      </c>
      <c r="AF4" s="29">
        <f t="shared" si="0"/>
        <v>232.83</v>
      </c>
      <c r="AG4" s="34" t="b">
        <f t="shared" si="1"/>
        <v>1</v>
      </c>
      <c r="AH4" s="34" t="b">
        <f t="shared" si="11"/>
        <v>0</v>
      </c>
      <c r="AI4" s="65" t="b">
        <f t="shared" si="2"/>
        <v>1</v>
      </c>
      <c r="AJ4" s="65" t="b">
        <f t="shared" si="3"/>
        <v>0</v>
      </c>
      <c r="AK4" s="65" t="b">
        <f t="shared" si="4"/>
        <v>1</v>
      </c>
      <c r="AL4" s="65" t="b">
        <f t="shared" si="12"/>
        <v>1</v>
      </c>
      <c r="AM4" s="65" t="b">
        <f t="shared" si="5"/>
        <v>0</v>
      </c>
    </row>
    <row r="5" spans="1:39" s="28" customFormat="1" x14ac:dyDescent="0.25">
      <c r="A5" s="28">
        <f t="shared" si="6"/>
        <v>4</v>
      </c>
      <c r="B5" s="71">
        <f t="shared" si="7"/>
        <v>4</v>
      </c>
      <c r="C5" s="118"/>
      <c r="D5" s="111" t="s">
        <v>118</v>
      </c>
      <c r="E5" s="111" t="s">
        <v>119</v>
      </c>
      <c r="F5" s="111" t="s">
        <v>120</v>
      </c>
      <c r="G5" s="111" t="s">
        <v>121</v>
      </c>
      <c r="H5" s="26" t="s">
        <v>16</v>
      </c>
      <c r="I5" s="155">
        <v>36</v>
      </c>
      <c r="J5" s="149"/>
      <c r="K5" s="148">
        <v>39</v>
      </c>
      <c r="L5" s="149"/>
      <c r="M5" s="148">
        <v>38</v>
      </c>
      <c r="N5" s="149"/>
      <c r="O5" s="148">
        <v>38</v>
      </c>
      <c r="P5" s="149"/>
      <c r="Q5" s="24">
        <f t="shared" si="8"/>
        <v>37.75</v>
      </c>
      <c r="R5" s="24">
        <f t="shared" si="9"/>
        <v>75.5</v>
      </c>
      <c r="S5" s="148">
        <v>34</v>
      </c>
      <c r="T5" s="149">
        <v>5</v>
      </c>
      <c r="U5" s="148">
        <v>77</v>
      </c>
      <c r="V5" s="149">
        <v>12</v>
      </c>
      <c r="W5" s="28">
        <v>68</v>
      </c>
      <c r="X5" s="28">
        <v>14</v>
      </c>
      <c r="Y5" s="30"/>
      <c r="Z5" s="30"/>
      <c r="AA5" s="29">
        <f t="shared" si="10"/>
        <v>59.67</v>
      </c>
      <c r="AB5" s="30">
        <v>40</v>
      </c>
      <c r="AC5" s="30">
        <v>37</v>
      </c>
      <c r="AD5" s="28">
        <v>41</v>
      </c>
      <c r="AF5" s="29">
        <f t="shared" si="0"/>
        <v>253.17</v>
      </c>
      <c r="AG5" s="34" t="b">
        <f t="shared" si="1"/>
        <v>1</v>
      </c>
      <c r="AH5" s="34" t="b">
        <f t="shared" si="11"/>
        <v>1</v>
      </c>
      <c r="AI5" s="65" t="b">
        <f t="shared" si="2"/>
        <v>1</v>
      </c>
      <c r="AJ5" s="65" t="b">
        <f t="shared" si="3"/>
        <v>1</v>
      </c>
      <c r="AK5" s="65" t="b">
        <f t="shared" si="4"/>
        <v>1</v>
      </c>
      <c r="AL5" s="65" t="b">
        <f t="shared" si="12"/>
        <v>1</v>
      </c>
      <c r="AM5" s="65" t="b">
        <f t="shared" si="5"/>
        <v>1</v>
      </c>
    </row>
    <row r="6" spans="1:39" s="28" customFormat="1" x14ac:dyDescent="0.25">
      <c r="A6" s="28">
        <f t="shared" si="6"/>
        <v>5</v>
      </c>
      <c r="B6" s="71">
        <f t="shared" si="7"/>
        <v>5</v>
      </c>
      <c r="C6" s="118"/>
      <c r="D6" s="111" t="s">
        <v>122</v>
      </c>
      <c r="E6" s="111" t="s">
        <v>123</v>
      </c>
      <c r="F6" s="111" t="s">
        <v>124</v>
      </c>
      <c r="G6" s="111" t="s">
        <v>125</v>
      </c>
      <c r="H6" s="26" t="s">
        <v>16</v>
      </c>
      <c r="I6" s="155">
        <v>34</v>
      </c>
      <c r="J6" s="149"/>
      <c r="K6" s="148">
        <v>35</v>
      </c>
      <c r="L6" s="149"/>
      <c r="M6" s="148">
        <v>37</v>
      </c>
      <c r="N6" s="149"/>
      <c r="O6" s="148">
        <v>37</v>
      </c>
      <c r="P6" s="149"/>
      <c r="Q6" s="24">
        <f t="shared" si="8"/>
        <v>35.75</v>
      </c>
      <c r="R6" s="24">
        <f t="shared" si="9"/>
        <v>71.5</v>
      </c>
      <c r="S6" s="148">
        <v>31</v>
      </c>
      <c r="T6" s="149">
        <v>6</v>
      </c>
      <c r="U6" s="148">
        <v>74</v>
      </c>
      <c r="V6" s="149">
        <v>27</v>
      </c>
      <c r="W6" s="28">
        <v>73</v>
      </c>
      <c r="X6" s="28">
        <v>28</v>
      </c>
      <c r="Y6" s="30"/>
      <c r="Z6" s="30"/>
      <c r="AA6" s="29">
        <f t="shared" si="10"/>
        <v>59.33</v>
      </c>
      <c r="AB6" s="30">
        <v>40</v>
      </c>
      <c r="AC6" s="30">
        <v>39</v>
      </c>
      <c r="AD6" s="28">
        <v>38</v>
      </c>
      <c r="AF6" s="29">
        <f t="shared" si="0"/>
        <v>247.83</v>
      </c>
      <c r="AG6" s="34" t="b">
        <f t="shared" si="1"/>
        <v>1</v>
      </c>
      <c r="AH6" s="34" t="b">
        <f t="shared" si="11"/>
        <v>1</v>
      </c>
      <c r="AI6" s="65" t="b">
        <f t="shared" si="2"/>
        <v>1</v>
      </c>
      <c r="AJ6" s="65" t="b">
        <f t="shared" si="3"/>
        <v>1</v>
      </c>
      <c r="AK6" s="65" t="b">
        <f t="shared" si="4"/>
        <v>1</v>
      </c>
      <c r="AL6" s="65" t="b">
        <f t="shared" si="12"/>
        <v>1</v>
      </c>
      <c r="AM6" s="65" t="b">
        <f t="shared" si="5"/>
        <v>1</v>
      </c>
    </row>
    <row r="7" spans="1:39" s="28" customFormat="1" x14ac:dyDescent="0.25">
      <c r="A7" s="28">
        <f t="shared" si="6"/>
        <v>6</v>
      </c>
      <c r="B7" s="71">
        <f t="shared" si="7"/>
        <v>6</v>
      </c>
      <c r="C7" s="118"/>
      <c r="D7" s="111" t="s">
        <v>126</v>
      </c>
      <c r="E7" s="111" t="s">
        <v>127</v>
      </c>
      <c r="F7" s="111" t="s">
        <v>128</v>
      </c>
      <c r="G7" s="111" t="s">
        <v>129</v>
      </c>
      <c r="H7" s="26" t="s">
        <v>16</v>
      </c>
      <c r="I7" s="155">
        <v>31</v>
      </c>
      <c r="J7" s="149"/>
      <c r="K7" s="148">
        <v>35</v>
      </c>
      <c r="L7" s="149"/>
      <c r="M7" s="148">
        <v>35</v>
      </c>
      <c r="N7" s="149"/>
      <c r="O7" s="148">
        <v>39</v>
      </c>
      <c r="P7" s="149"/>
      <c r="Q7" s="24">
        <f t="shared" si="8"/>
        <v>35</v>
      </c>
      <c r="R7" s="24">
        <f t="shared" si="9"/>
        <v>70</v>
      </c>
      <c r="S7" s="148">
        <v>53</v>
      </c>
      <c r="T7" s="149">
        <v>24</v>
      </c>
      <c r="U7" s="148">
        <v>69</v>
      </c>
      <c r="V7" s="149">
        <v>15</v>
      </c>
      <c r="W7" s="28">
        <v>67</v>
      </c>
      <c r="X7" s="28">
        <v>23</v>
      </c>
      <c r="Y7" s="30"/>
      <c r="Z7" s="30"/>
      <c r="AA7" s="29">
        <f t="shared" si="10"/>
        <v>63</v>
      </c>
      <c r="AB7" s="30">
        <v>40</v>
      </c>
      <c r="AC7" s="30">
        <v>44</v>
      </c>
      <c r="AD7" s="28">
        <v>42</v>
      </c>
      <c r="AF7" s="29">
        <f t="shared" si="0"/>
        <v>259</v>
      </c>
      <c r="AG7" s="34" t="b">
        <f t="shared" si="1"/>
        <v>1</v>
      </c>
      <c r="AH7" s="34" t="b">
        <f t="shared" si="11"/>
        <v>1</v>
      </c>
      <c r="AI7" s="65" t="b">
        <f t="shared" si="2"/>
        <v>1</v>
      </c>
      <c r="AJ7" s="65" t="b">
        <f t="shared" si="3"/>
        <v>1</v>
      </c>
      <c r="AK7" s="65" t="b">
        <f t="shared" si="4"/>
        <v>1</v>
      </c>
      <c r="AL7" s="65" t="b">
        <f t="shared" si="12"/>
        <v>1</v>
      </c>
      <c r="AM7" s="65" t="b">
        <f t="shared" si="5"/>
        <v>1</v>
      </c>
    </row>
    <row r="8" spans="1:39" s="28" customFormat="1" x14ac:dyDescent="0.25">
      <c r="A8" s="28">
        <f t="shared" si="6"/>
        <v>7</v>
      </c>
      <c r="B8" s="71">
        <f t="shared" si="7"/>
        <v>7</v>
      </c>
      <c r="C8" s="118"/>
      <c r="D8" s="111" t="s">
        <v>130</v>
      </c>
      <c r="E8" s="111" t="s">
        <v>131</v>
      </c>
      <c r="F8" s="111" t="s">
        <v>132</v>
      </c>
      <c r="G8" s="111" t="s">
        <v>133</v>
      </c>
      <c r="H8" s="26" t="s">
        <v>16</v>
      </c>
      <c r="I8" s="155">
        <v>28</v>
      </c>
      <c r="J8" s="149"/>
      <c r="K8" s="148">
        <v>39</v>
      </c>
      <c r="L8" s="149"/>
      <c r="M8" s="148">
        <v>31</v>
      </c>
      <c r="N8" s="149"/>
      <c r="O8" s="148">
        <v>36</v>
      </c>
      <c r="P8" s="149"/>
      <c r="Q8" s="24">
        <f t="shared" si="8"/>
        <v>33.5</v>
      </c>
      <c r="R8" s="24">
        <f t="shared" si="9"/>
        <v>67</v>
      </c>
      <c r="S8" s="148">
        <v>54</v>
      </c>
      <c r="T8" s="149">
        <v>11</v>
      </c>
      <c r="U8" s="148">
        <v>72</v>
      </c>
      <c r="V8" s="149">
        <v>9</v>
      </c>
      <c r="W8" s="28">
        <v>63</v>
      </c>
      <c r="X8" s="28">
        <v>23</v>
      </c>
      <c r="Y8" s="30"/>
      <c r="Z8" s="30"/>
      <c r="AA8" s="29">
        <f t="shared" si="10"/>
        <v>63</v>
      </c>
      <c r="AB8" s="30">
        <v>40</v>
      </c>
      <c r="AC8" s="30">
        <v>40</v>
      </c>
      <c r="AD8" s="28">
        <v>45</v>
      </c>
      <c r="AF8" s="29">
        <f t="shared" si="0"/>
        <v>255</v>
      </c>
      <c r="AG8" s="34" t="b">
        <f t="shared" si="1"/>
        <v>1</v>
      </c>
      <c r="AH8" s="34" t="b">
        <f t="shared" si="11"/>
        <v>1</v>
      </c>
      <c r="AI8" s="65" t="b">
        <f t="shared" si="2"/>
        <v>1</v>
      </c>
      <c r="AJ8" s="65" t="b">
        <f t="shared" si="3"/>
        <v>1</v>
      </c>
      <c r="AK8" s="65" t="b">
        <f t="shared" si="4"/>
        <v>1</v>
      </c>
      <c r="AL8" s="65" t="b">
        <f t="shared" si="12"/>
        <v>1</v>
      </c>
      <c r="AM8" s="65" t="b">
        <f t="shared" si="5"/>
        <v>1</v>
      </c>
    </row>
    <row r="9" spans="1:39" s="28" customFormat="1" x14ac:dyDescent="0.25">
      <c r="A9" s="28">
        <f t="shared" si="6"/>
        <v>8</v>
      </c>
      <c r="B9" s="71">
        <f t="shared" si="7"/>
        <v>8</v>
      </c>
      <c r="C9" s="118"/>
      <c r="D9" s="111" t="s">
        <v>134</v>
      </c>
      <c r="E9" s="111" t="s">
        <v>135</v>
      </c>
      <c r="F9" s="111" t="s">
        <v>136</v>
      </c>
      <c r="G9" s="111" t="s">
        <v>137</v>
      </c>
      <c r="H9" s="26" t="s">
        <v>16</v>
      </c>
      <c r="I9" s="155">
        <v>33</v>
      </c>
      <c r="J9" s="149"/>
      <c r="K9" s="148">
        <v>37</v>
      </c>
      <c r="L9" s="149"/>
      <c r="M9" s="148">
        <v>36</v>
      </c>
      <c r="N9" s="149"/>
      <c r="O9" s="148">
        <v>38</v>
      </c>
      <c r="P9" s="149"/>
      <c r="Q9" s="24">
        <f t="shared" si="8"/>
        <v>36</v>
      </c>
      <c r="R9" s="24">
        <f t="shared" si="9"/>
        <v>72</v>
      </c>
      <c r="S9" s="148">
        <v>68</v>
      </c>
      <c r="T9" s="149">
        <v>15</v>
      </c>
      <c r="U9" s="148">
        <v>76</v>
      </c>
      <c r="V9" s="149">
        <v>20</v>
      </c>
      <c r="W9" s="28">
        <v>73</v>
      </c>
      <c r="X9" s="28">
        <v>3</v>
      </c>
      <c r="Y9" s="30"/>
      <c r="Z9" s="30"/>
      <c r="AA9" s="29">
        <f t="shared" si="10"/>
        <v>72.33</v>
      </c>
      <c r="AB9" s="30">
        <v>40</v>
      </c>
      <c r="AC9" s="30">
        <v>45</v>
      </c>
      <c r="AD9" s="28">
        <v>26</v>
      </c>
      <c r="AF9" s="29">
        <f t="shared" si="0"/>
        <v>255.33</v>
      </c>
      <c r="AG9" s="34" t="b">
        <f t="shared" si="1"/>
        <v>1</v>
      </c>
      <c r="AH9" s="34" t="b">
        <f t="shared" si="11"/>
        <v>1</v>
      </c>
      <c r="AI9" s="65" t="b">
        <f t="shared" si="2"/>
        <v>1</v>
      </c>
      <c r="AJ9" s="65" t="b">
        <f t="shared" si="3"/>
        <v>1</v>
      </c>
      <c r="AK9" s="65" t="b">
        <f t="shared" si="4"/>
        <v>0</v>
      </c>
      <c r="AL9" s="65" t="b">
        <f t="shared" si="12"/>
        <v>1</v>
      </c>
      <c r="AM9" s="65" t="b">
        <f t="shared" si="5"/>
        <v>0</v>
      </c>
    </row>
    <row r="10" spans="1:39" s="28" customFormat="1" x14ac:dyDescent="0.25">
      <c r="A10" s="28">
        <f t="shared" si="6"/>
        <v>9</v>
      </c>
      <c r="B10" s="71">
        <f t="shared" si="7"/>
        <v>9</v>
      </c>
      <c r="C10" s="118"/>
      <c r="D10" s="111" t="s">
        <v>138</v>
      </c>
      <c r="E10" s="111" t="s">
        <v>139</v>
      </c>
      <c r="F10" s="111" t="s">
        <v>113</v>
      </c>
      <c r="G10" s="111" t="s">
        <v>140</v>
      </c>
      <c r="H10" s="26" t="s">
        <v>16</v>
      </c>
      <c r="I10" s="155">
        <v>35</v>
      </c>
      <c r="J10" s="149"/>
      <c r="K10" s="148">
        <v>36</v>
      </c>
      <c r="L10" s="149"/>
      <c r="M10" s="148">
        <v>37</v>
      </c>
      <c r="N10" s="149"/>
      <c r="O10" s="148">
        <v>38</v>
      </c>
      <c r="P10" s="149"/>
      <c r="Q10" s="24">
        <f t="shared" si="8"/>
        <v>36.5</v>
      </c>
      <c r="R10" s="24">
        <f t="shared" si="9"/>
        <v>73</v>
      </c>
      <c r="S10" s="148">
        <v>72</v>
      </c>
      <c r="T10" s="149">
        <v>9</v>
      </c>
      <c r="U10" s="148">
        <v>74</v>
      </c>
      <c r="V10" s="149">
        <v>5</v>
      </c>
      <c r="W10" s="28">
        <v>71</v>
      </c>
      <c r="X10" s="28">
        <v>24</v>
      </c>
      <c r="Y10" s="30"/>
      <c r="Z10" s="30"/>
      <c r="AA10" s="29">
        <f t="shared" si="10"/>
        <v>72.33</v>
      </c>
      <c r="AB10" s="30">
        <v>40</v>
      </c>
      <c r="AC10" s="30">
        <v>37</v>
      </c>
      <c r="AD10" s="28">
        <v>41</v>
      </c>
      <c r="AF10" s="29">
        <f t="shared" si="0"/>
        <v>263.33</v>
      </c>
      <c r="AG10" s="34" t="b">
        <f t="shared" si="1"/>
        <v>1</v>
      </c>
      <c r="AH10" s="34" t="b">
        <f t="shared" si="11"/>
        <v>1</v>
      </c>
      <c r="AI10" s="65" t="b">
        <f t="shared" si="2"/>
        <v>1</v>
      </c>
      <c r="AJ10" s="65" t="b">
        <f t="shared" si="3"/>
        <v>1</v>
      </c>
      <c r="AK10" s="65" t="b">
        <f t="shared" si="4"/>
        <v>1</v>
      </c>
      <c r="AL10" s="65" t="b">
        <f t="shared" si="12"/>
        <v>1</v>
      </c>
      <c r="AM10" s="65" t="b">
        <f t="shared" si="5"/>
        <v>1</v>
      </c>
    </row>
    <row r="11" spans="1:39" s="28" customFormat="1" x14ac:dyDescent="0.25">
      <c r="A11" s="28">
        <f t="shared" si="6"/>
        <v>10</v>
      </c>
      <c r="B11" s="71">
        <f t="shared" si="7"/>
        <v>10</v>
      </c>
      <c r="C11" s="122"/>
      <c r="D11" s="151" t="s">
        <v>492</v>
      </c>
      <c r="E11" s="111" t="s">
        <v>141</v>
      </c>
      <c r="F11" s="111" t="s">
        <v>142</v>
      </c>
      <c r="G11" s="111" t="s">
        <v>143</v>
      </c>
      <c r="H11" s="26" t="s">
        <v>16</v>
      </c>
      <c r="I11" s="155">
        <v>24</v>
      </c>
      <c r="J11" s="149"/>
      <c r="K11" s="148">
        <v>33</v>
      </c>
      <c r="L11" s="149"/>
      <c r="M11" s="148">
        <v>34</v>
      </c>
      <c r="N11" s="149"/>
      <c r="O11" s="148">
        <v>34</v>
      </c>
      <c r="P11" s="149"/>
      <c r="Q11" s="24">
        <f t="shared" si="8"/>
        <v>31.25</v>
      </c>
      <c r="R11" s="24">
        <f t="shared" si="9"/>
        <v>62.5</v>
      </c>
      <c r="S11" s="148">
        <v>56</v>
      </c>
      <c r="T11" s="149">
        <v>23</v>
      </c>
      <c r="U11" s="148">
        <v>72</v>
      </c>
      <c r="V11" s="149">
        <v>9</v>
      </c>
      <c r="W11" s="28">
        <v>74</v>
      </c>
      <c r="X11" s="28">
        <v>10</v>
      </c>
      <c r="Y11" s="30"/>
      <c r="Z11" s="30"/>
      <c r="AA11" s="29">
        <f t="shared" si="10"/>
        <v>67.33</v>
      </c>
      <c r="AB11" s="30">
        <v>20</v>
      </c>
      <c r="AC11" s="30">
        <v>30</v>
      </c>
      <c r="AD11" s="28">
        <v>44</v>
      </c>
      <c r="AF11" s="29">
        <f t="shared" si="0"/>
        <v>223.83</v>
      </c>
      <c r="AG11" s="34" t="b">
        <f t="shared" si="1"/>
        <v>1</v>
      </c>
      <c r="AH11" s="34" t="b">
        <f t="shared" si="11"/>
        <v>1</v>
      </c>
      <c r="AI11" s="65" t="b">
        <f t="shared" si="2"/>
        <v>0</v>
      </c>
      <c r="AJ11" s="65" t="b">
        <f t="shared" si="3"/>
        <v>0</v>
      </c>
      <c r="AK11" s="65" t="b">
        <f t="shared" si="4"/>
        <v>1</v>
      </c>
      <c r="AL11" s="65" t="b">
        <f t="shared" si="12"/>
        <v>1</v>
      </c>
      <c r="AM11" s="65" t="b">
        <f t="shared" si="5"/>
        <v>0</v>
      </c>
    </row>
    <row r="12" spans="1:39" s="28" customFormat="1" x14ac:dyDescent="0.25">
      <c r="A12" s="28">
        <f t="shared" si="6"/>
        <v>11</v>
      </c>
      <c r="B12" s="71">
        <f t="shared" si="7"/>
        <v>11</v>
      </c>
      <c r="C12" s="118"/>
      <c r="D12" s="111" t="s">
        <v>144</v>
      </c>
      <c r="E12" s="111" t="s">
        <v>145</v>
      </c>
      <c r="F12" s="111" t="s">
        <v>146</v>
      </c>
      <c r="G12" s="111" t="s">
        <v>147</v>
      </c>
      <c r="H12" s="26" t="s">
        <v>16</v>
      </c>
      <c r="I12" s="155">
        <v>30</v>
      </c>
      <c r="J12" s="149"/>
      <c r="K12" s="148">
        <v>36</v>
      </c>
      <c r="L12" s="149"/>
      <c r="M12" s="148">
        <v>38</v>
      </c>
      <c r="N12" s="149"/>
      <c r="O12" s="148">
        <v>37</v>
      </c>
      <c r="P12" s="149"/>
      <c r="Q12" s="24">
        <f t="shared" si="8"/>
        <v>35.25</v>
      </c>
      <c r="R12" s="24">
        <f t="shared" si="9"/>
        <v>70.5</v>
      </c>
      <c r="S12" s="148">
        <v>58</v>
      </c>
      <c r="T12" s="149">
        <v>8</v>
      </c>
      <c r="U12" s="148">
        <v>63</v>
      </c>
      <c r="V12" s="149">
        <v>15</v>
      </c>
      <c r="W12" s="28">
        <v>68</v>
      </c>
      <c r="X12" s="28">
        <v>16</v>
      </c>
      <c r="Y12" s="30"/>
      <c r="Z12" s="30"/>
      <c r="AA12" s="29">
        <f t="shared" si="10"/>
        <v>63</v>
      </c>
      <c r="AB12" s="30">
        <v>40</v>
      </c>
      <c r="AC12" s="30">
        <v>26</v>
      </c>
      <c r="AD12" s="28">
        <v>26</v>
      </c>
      <c r="AF12" s="29">
        <f t="shared" si="0"/>
        <v>225.5</v>
      </c>
      <c r="AG12" s="34" t="b">
        <f t="shared" si="1"/>
        <v>1</v>
      </c>
      <c r="AH12" s="34" t="b">
        <f t="shared" si="11"/>
        <v>1</v>
      </c>
      <c r="AI12" s="65" t="b">
        <f t="shared" si="2"/>
        <v>1</v>
      </c>
      <c r="AJ12" s="65" t="b">
        <f t="shared" si="3"/>
        <v>0</v>
      </c>
      <c r="AK12" s="65" t="b">
        <f t="shared" si="4"/>
        <v>0</v>
      </c>
      <c r="AL12" s="65" t="b">
        <f t="shared" si="12"/>
        <v>1</v>
      </c>
      <c r="AM12" s="65" t="b">
        <f t="shared" si="5"/>
        <v>0</v>
      </c>
    </row>
    <row r="13" spans="1:39" s="28" customFormat="1" x14ac:dyDescent="0.25">
      <c r="A13" s="28">
        <f t="shared" si="6"/>
        <v>12</v>
      </c>
      <c r="B13" s="71">
        <f t="shared" si="7"/>
        <v>12</v>
      </c>
      <c r="C13" s="118"/>
      <c r="D13" s="151" t="s">
        <v>821</v>
      </c>
      <c r="E13" s="111" t="s">
        <v>148</v>
      </c>
      <c r="F13" s="111" t="s">
        <v>149</v>
      </c>
      <c r="G13" s="111" t="s">
        <v>150</v>
      </c>
      <c r="H13" s="26" t="s">
        <v>16</v>
      </c>
      <c r="I13" s="155">
        <v>30</v>
      </c>
      <c r="J13" s="149"/>
      <c r="K13" s="148">
        <v>36</v>
      </c>
      <c r="L13" s="149"/>
      <c r="M13" s="148">
        <v>35</v>
      </c>
      <c r="N13" s="149"/>
      <c r="O13" s="148">
        <v>37</v>
      </c>
      <c r="P13" s="149"/>
      <c r="Q13" s="24">
        <f t="shared" si="8"/>
        <v>34.5</v>
      </c>
      <c r="R13" s="24">
        <f t="shared" si="9"/>
        <v>69</v>
      </c>
      <c r="S13" s="148">
        <v>58</v>
      </c>
      <c r="T13" s="149">
        <v>18</v>
      </c>
      <c r="U13" s="148">
        <v>65</v>
      </c>
      <c r="V13" s="149">
        <v>18</v>
      </c>
      <c r="W13" s="28">
        <v>70</v>
      </c>
      <c r="X13" s="28">
        <v>20</v>
      </c>
      <c r="Y13" s="30"/>
      <c r="Z13" s="30"/>
      <c r="AA13" s="29">
        <f t="shared" si="10"/>
        <v>64.33</v>
      </c>
      <c r="AB13" s="30">
        <v>40</v>
      </c>
      <c r="AC13" s="30">
        <v>41</v>
      </c>
      <c r="AD13" s="28">
        <v>41</v>
      </c>
      <c r="AF13" s="29">
        <f t="shared" si="0"/>
        <v>255.33</v>
      </c>
      <c r="AG13" s="34" t="b">
        <f t="shared" si="1"/>
        <v>1</v>
      </c>
      <c r="AH13" s="34" t="b">
        <f t="shared" si="11"/>
        <v>1</v>
      </c>
      <c r="AI13" s="65" t="b">
        <f t="shared" si="2"/>
        <v>1</v>
      </c>
      <c r="AJ13" s="65" t="b">
        <f t="shared" si="3"/>
        <v>1</v>
      </c>
      <c r="AK13" s="65" t="b">
        <f t="shared" si="4"/>
        <v>1</v>
      </c>
      <c r="AL13" s="65" t="b">
        <f t="shared" si="12"/>
        <v>1</v>
      </c>
      <c r="AM13" s="65" t="b">
        <f t="shared" si="5"/>
        <v>1</v>
      </c>
    </row>
    <row r="14" spans="1:39" s="28" customFormat="1" x14ac:dyDescent="0.25">
      <c r="A14" s="28">
        <f t="shared" si="6"/>
        <v>13</v>
      </c>
      <c r="B14" s="71">
        <f t="shared" si="7"/>
        <v>13</v>
      </c>
      <c r="C14" s="118"/>
      <c r="D14" s="111" t="s">
        <v>151</v>
      </c>
      <c r="E14" s="111" t="s">
        <v>152</v>
      </c>
      <c r="F14" s="111" t="s">
        <v>153</v>
      </c>
      <c r="G14" s="111" t="s">
        <v>154</v>
      </c>
      <c r="H14" s="26" t="s">
        <v>16</v>
      </c>
      <c r="I14" s="155">
        <v>29</v>
      </c>
      <c r="J14" s="149"/>
      <c r="K14" s="148">
        <v>32</v>
      </c>
      <c r="L14" s="149"/>
      <c r="M14" s="148">
        <v>34</v>
      </c>
      <c r="N14" s="149"/>
      <c r="O14" s="148">
        <v>37</v>
      </c>
      <c r="P14" s="149"/>
      <c r="Q14" s="24">
        <f t="shared" si="8"/>
        <v>33</v>
      </c>
      <c r="R14" s="24">
        <f t="shared" si="9"/>
        <v>66</v>
      </c>
      <c r="S14" s="148">
        <v>70</v>
      </c>
      <c r="T14" s="149">
        <v>15</v>
      </c>
      <c r="U14" s="148">
        <v>75</v>
      </c>
      <c r="V14" s="149">
        <v>16</v>
      </c>
      <c r="W14" s="28">
        <v>65</v>
      </c>
      <c r="X14" s="28">
        <v>6</v>
      </c>
      <c r="Y14" s="30"/>
      <c r="Z14" s="30"/>
      <c r="AA14" s="29">
        <f t="shared" si="10"/>
        <v>70</v>
      </c>
      <c r="AB14" s="30">
        <v>40</v>
      </c>
      <c r="AC14" s="30">
        <v>41</v>
      </c>
      <c r="AD14" s="28">
        <v>41</v>
      </c>
      <c r="AF14" s="29">
        <f t="shared" si="0"/>
        <v>258</v>
      </c>
      <c r="AG14" s="34" t="b">
        <f t="shared" si="1"/>
        <v>1</v>
      </c>
      <c r="AH14" s="34" t="b">
        <f t="shared" si="11"/>
        <v>1</v>
      </c>
      <c r="AI14" s="65" t="b">
        <f t="shared" si="2"/>
        <v>1</v>
      </c>
      <c r="AJ14" s="65" t="b">
        <f t="shared" si="3"/>
        <v>1</v>
      </c>
      <c r="AK14" s="65" t="b">
        <f t="shared" si="4"/>
        <v>1</v>
      </c>
      <c r="AL14" s="65" t="b">
        <f t="shared" si="12"/>
        <v>1</v>
      </c>
      <c r="AM14" s="65" t="b">
        <f t="shared" si="5"/>
        <v>1</v>
      </c>
    </row>
    <row r="15" spans="1:39" s="28" customFormat="1" x14ac:dyDescent="0.25">
      <c r="A15" s="28">
        <f t="shared" si="6"/>
        <v>14</v>
      </c>
      <c r="B15" s="71">
        <f t="shared" si="7"/>
        <v>14</v>
      </c>
      <c r="C15" s="118"/>
      <c r="D15" s="111" t="s">
        <v>155</v>
      </c>
      <c r="E15" s="111" t="s">
        <v>156</v>
      </c>
      <c r="F15" s="111" t="s">
        <v>157</v>
      </c>
      <c r="G15" s="111" t="s">
        <v>158</v>
      </c>
      <c r="H15" s="26" t="s">
        <v>16</v>
      </c>
      <c r="I15" s="155">
        <v>31</v>
      </c>
      <c r="J15" s="149"/>
      <c r="K15" s="148">
        <v>35</v>
      </c>
      <c r="L15" s="149"/>
      <c r="M15" s="148">
        <v>34</v>
      </c>
      <c r="N15" s="149"/>
      <c r="O15" s="148">
        <v>37</v>
      </c>
      <c r="P15" s="149"/>
      <c r="Q15" s="24">
        <f t="shared" si="8"/>
        <v>34.25</v>
      </c>
      <c r="R15" s="24">
        <f t="shared" si="9"/>
        <v>68.5</v>
      </c>
      <c r="S15" s="148">
        <v>68</v>
      </c>
      <c r="T15" s="149">
        <v>1</v>
      </c>
      <c r="U15" s="148">
        <v>67</v>
      </c>
      <c r="V15" s="149">
        <v>7</v>
      </c>
      <c r="W15" s="28">
        <v>65</v>
      </c>
      <c r="X15" s="28">
        <v>19</v>
      </c>
      <c r="Y15" s="30"/>
      <c r="Z15" s="30"/>
      <c r="AA15" s="29">
        <f t="shared" si="10"/>
        <v>66.67</v>
      </c>
      <c r="AB15" s="30">
        <v>40</v>
      </c>
      <c r="AC15" s="30">
        <v>41</v>
      </c>
      <c r="AD15" s="28">
        <v>42</v>
      </c>
      <c r="AF15" s="29">
        <f t="shared" si="0"/>
        <v>258.17</v>
      </c>
      <c r="AG15" s="34" t="b">
        <f t="shared" si="1"/>
        <v>1</v>
      </c>
      <c r="AH15" s="34" t="b">
        <f t="shared" si="11"/>
        <v>1</v>
      </c>
      <c r="AI15" s="65" t="b">
        <f t="shared" si="2"/>
        <v>1</v>
      </c>
      <c r="AJ15" s="65" t="b">
        <f t="shared" si="3"/>
        <v>1</v>
      </c>
      <c r="AK15" s="65" t="b">
        <f t="shared" si="4"/>
        <v>1</v>
      </c>
      <c r="AL15" s="65" t="b">
        <f t="shared" si="12"/>
        <v>1</v>
      </c>
      <c r="AM15" s="65" t="b">
        <f t="shared" si="5"/>
        <v>1</v>
      </c>
    </row>
    <row r="16" spans="1:39" s="28" customFormat="1" x14ac:dyDescent="0.25">
      <c r="A16" s="28">
        <f t="shared" si="6"/>
        <v>15</v>
      </c>
      <c r="B16" s="71">
        <f t="shared" si="7"/>
        <v>15</v>
      </c>
      <c r="C16" s="118"/>
      <c r="D16" s="111" t="s">
        <v>159</v>
      </c>
      <c r="E16" s="111" t="s">
        <v>160</v>
      </c>
      <c r="F16" s="111" t="s">
        <v>124</v>
      </c>
      <c r="G16" s="111" t="s">
        <v>161</v>
      </c>
      <c r="H16" s="26" t="s">
        <v>16</v>
      </c>
      <c r="I16" s="155">
        <v>34</v>
      </c>
      <c r="J16" s="149"/>
      <c r="K16" s="148">
        <v>37</v>
      </c>
      <c r="L16" s="149"/>
      <c r="M16" s="148">
        <v>37</v>
      </c>
      <c r="N16" s="149"/>
      <c r="O16" s="148">
        <v>39</v>
      </c>
      <c r="P16" s="149"/>
      <c r="Q16" s="24">
        <f t="shared" si="8"/>
        <v>36.75</v>
      </c>
      <c r="R16" s="24">
        <f t="shared" si="9"/>
        <v>73.5</v>
      </c>
      <c r="S16" s="148">
        <v>70</v>
      </c>
      <c r="T16" s="149">
        <v>9</v>
      </c>
      <c r="U16" s="148">
        <v>79</v>
      </c>
      <c r="V16" s="149">
        <v>1</v>
      </c>
      <c r="W16" s="28">
        <v>76</v>
      </c>
      <c r="X16" s="28">
        <v>28</v>
      </c>
      <c r="Y16" s="30"/>
      <c r="Z16" s="30"/>
      <c r="AA16" s="29">
        <f t="shared" si="10"/>
        <v>75</v>
      </c>
      <c r="AB16" s="30">
        <v>40</v>
      </c>
      <c r="AC16" s="30">
        <v>45</v>
      </c>
      <c r="AD16" s="28">
        <v>43</v>
      </c>
      <c r="AF16" s="29">
        <f t="shared" si="0"/>
        <v>276.5</v>
      </c>
      <c r="AG16" s="34" t="b">
        <f t="shared" si="1"/>
        <v>1</v>
      </c>
      <c r="AH16" s="34" t="b">
        <f t="shared" si="11"/>
        <v>1</v>
      </c>
      <c r="AI16" s="65" t="b">
        <f t="shared" si="2"/>
        <v>1</v>
      </c>
      <c r="AJ16" s="65" t="b">
        <f t="shared" si="3"/>
        <v>1</v>
      </c>
      <c r="AK16" s="65" t="b">
        <f t="shared" si="4"/>
        <v>1</v>
      </c>
      <c r="AL16" s="65" t="b">
        <f t="shared" si="12"/>
        <v>1</v>
      </c>
      <c r="AM16" s="65" t="b">
        <f t="shared" si="5"/>
        <v>1</v>
      </c>
    </row>
    <row r="17" spans="1:39" s="28" customFormat="1" x14ac:dyDescent="0.25">
      <c r="A17" s="28">
        <f t="shared" si="6"/>
        <v>16</v>
      </c>
      <c r="B17" s="71">
        <f t="shared" si="7"/>
        <v>16</v>
      </c>
      <c r="C17" s="118"/>
      <c r="D17" s="111" t="s">
        <v>162</v>
      </c>
      <c r="E17" s="111" t="s">
        <v>163</v>
      </c>
      <c r="F17" s="111" t="s">
        <v>164</v>
      </c>
      <c r="G17" s="111" t="s">
        <v>165</v>
      </c>
      <c r="H17" s="26" t="s">
        <v>16</v>
      </c>
      <c r="I17" s="155">
        <v>34</v>
      </c>
      <c r="J17" s="149"/>
      <c r="K17" s="148">
        <v>37</v>
      </c>
      <c r="L17" s="149"/>
      <c r="M17" s="148">
        <v>35</v>
      </c>
      <c r="N17" s="149"/>
      <c r="O17" s="148">
        <v>38</v>
      </c>
      <c r="P17" s="149"/>
      <c r="Q17" s="24">
        <f t="shared" si="8"/>
        <v>36</v>
      </c>
      <c r="R17" s="24">
        <f t="shared" si="9"/>
        <v>72</v>
      </c>
      <c r="S17" s="148">
        <v>59</v>
      </c>
      <c r="T17" s="149">
        <v>14</v>
      </c>
      <c r="U17" s="148">
        <v>70</v>
      </c>
      <c r="V17" s="149">
        <v>13</v>
      </c>
      <c r="W17" s="28">
        <v>65</v>
      </c>
      <c r="X17" s="28">
        <v>28</v>
      </c>
      <c r="Y17" s="30"/>
      <c r="Z17" s="30"/>
      <c r="AA17" s="29">
        <f t="shared" si="10"/>
        <v>64.67</v>
      </c>
      <c r="AB17" s="30">
        <v>40</v>
      </c>
      <c r="AC17" s="30">
        <v>42</v>
      </c>
      <c r="AD17" s="28">
        <v>44</v>
      </c>
      <c r="AF17" s="29">
        <f t="shared" si="0"/>
        <v>262.67</v>
      </c>
      <c r="AG17" s="34" t="b">
        <f t="shared" si="1"/>
        <v>1</v>
      </c>
      <c r="AH17" s="34" t="b">
        <f t="shared" si="11"/>
        <v>1</v>
      </c>
      <c r="AI17" s="65" t="b">
        <f t="shared" si="2"/>
        <v>1</v>
      </c>
      <c r="AJ17" s="65" t="b">
        <f t="shared" si="3"/>
        <v>1</v>
      </c>
      <c r="AK17" s="65" t="b">
        <f t="shared" si="4"/>
        <v>1</v>
      </c>
      <c r="AL17" s="65" t="b">
        <f t="shared" si="12"/>
        <v>1</v>
      </c>
      <c r="AM17" s="65" t="b">
        <f t="shared" si="5"/>
        <v>1</v>
      </c>
    </row>
    <row r="18" spans="1:39" s="28" customFormat="1" x14ac:dyDescent="0.25">
      <c r="A18" s="28">
        <f t="shared" si="6"/>
        <v>17</v>
      </c>
      <c r="B18" s="71">
        <f t="shared" si="7"/>
        <v>17</v>
      </c>
      <c r="C18" s="118"/>
      <c r="D18" s="111" t="s">
        <v>166</v>
      </c>
      <c r="E18" s="111" t="s">
        <v>167</v>
      </c>
      <c r="F18" s="111" t="s">
        <v>120</v>
      </c>
      <c r="G18" s="111" t="s">
        <v>168</v>
      </c>
      <c r="H18" s="26" t="s">
        <v>16</v>
      </c>
      <c r="I18" s="155">
        <v>31</v>
      </c>
      <c r="J18" s="149"/>
      <c r="K18" s="148">
        <v>33</v>
      </c>
      <c r="L18" s="149"/>
      <c r="M18" s="148">
        <v>24</v>
      </c>
      <c r="N18" s="149"/>
      <c r="O18" s="148">
        <v>38</v>
      </c>
      <c r="P18" s="149"/>
      <c r="Q18" s="24">
        <f t="shared" si="8"/>
        <v>31.5</v>
      </c>
      <c r="R18" s="24">
        <f t="shared" si="9"/>
        <v>63</v>
      </c>
      <c r="S18" s="148">
        <v>69</v>
      </c>
      <c r="T18" s="149">
        <v>27</v>
      </c>
      <c r="U18" s="148">
        <v>76</v>
      </c>
      <c r="V18" s="149">
        <v>27</v>
      </c>
      <c r="W18" s="28">
        <v>71</v>
      </c>
      <c r="X18" s="28">
        <v>8</v>
      </c>
      <c r="Y18" s="30"/>
      <c r="Z18" s="30"/>
      <c r="AA18" s="29">
        <f t="shared" si="10"/>
        <v>72</v>
      </c>
      <c r="AB18" s="30">
        <v>30</v>
      </c>
      <c r="AC18" s="30">
        <v>37</v>
      </c>
      <c r="AD18" s="28">
        <v>30</v>
      </c>
      <c r="AF18" s="29">
        <f t="shared" si="0"/>
        <v>232</v>
      </c>
      <c r="AG18" s="34" t="b">
        <f t="shared" si="1"/>
        <v>1</v>
      </c>
      <c r="AH18" s="34" t="b">
        <f t="shared" si="11"/>
        <v>1</v>
      </c>
      <c r="AI18" s="65" t="b">
        <f t="shared" si="2"/>
        <v>0</v>
      </c>
      <c r="AJ18" s="65" t="b">
        <f t="shared" si="3"/>
        <v>1</v>
      </c>
      <c r="AK18" s="65" t="b">
        <f t="shared" si="4"/>
        <v>0</v>
      </c>
      <c r="AL18" s="65" t="b">
        <f t="shared" si="12"/>
        <v>1</v>
      </c>
      <c r="AM18" s="65" t="b">
        <f t="shared" si="5"/>
        <v>0</v>
      </c>
    </row>
    <row r="19" spans="1:39" s="28" customFormat="1" x14ac:dyDescent="0.25">
      <c r="A19" s="28">
        <f t="shared" si="6"/>
        <v>18</v>
      </c>
      <c r="B19" s="71">
        <f t="shared" si="7"/>
        <v>18</v>
      </c>
      <c r="C19" s="118"/>
      <c r="D19" s="111" t="s">
        <v>169</v>
      </c>
      <c r="E19" s="111" t="s">
        <v>170</v>
      </c>
      <c r="F19" s="111" t="s">
        <v>171</v>
      </c>
      <c r="G19" s="111" t="s">
        <v>172</v>
      </c>
      <c r="H19" s="26" t="s">
        <v>16</v>
      </c>
      <c r="I19" s="155">
        <v>34</v>
      </c>
      <c r="J19" s="149"/>
      <c r="K19" s="148">
        <v>37</v>
      </c>
      <c r="L19" s="149"/>
      <c r="M19" s="148">
        <v>37</v>
      </c>
      <c r="N19" s="149"/>
      <c r="O19" s="148">
        <v>38</v>
      </c>
      <c r="P19" s="149"/>
      <c r="Q19" s="24">
        <f t="shared" si="8"/>
        <v>36.5</v>
      </c>
      <c r="R19" s="24">
        <f t="shared" si="9"/>
        <v>73</v>
      </c>
      <c r="S19" s="148">
        <v>58</v>
      </c>
      <c r="T19" s="149">
        <v>13</v>
      </c>
      <c r="U19" s="148">
        <v>62</v>
      </c>
      <c r="V19" s="149">
        <v>14</v>
      </c>
      <c r="W19" s="28">
        <v>58</v>
      </c>
      <c r="X19" s="28">
        <v>14</v>
      </c>
      <c r="Y19" s="30"/>
      <c r="Z19" s="30"/>
      <c r="AA19" s="29">
        <f t="shared" si="10"/>
        <v>59.33</v>
      </c>
      <c r="AB19" s="30">
        <v>10</v>
      </c>
      <c r="AC19" s="30">
        <v>37</v>
      </c>
      <c r="AD19" s="28">
        <v>40</v>
      </c>
      <c r="AF19" s="29">
        <f t="shared" si="0"/>
        <v>219.33</v>
      </c>
      <c r="AG19" s="34" t="b">
        <f t="shared" si="1"/>
        <v>1</v>
      </c>
      <c r="AH19" s="34" t="b">
        <f t="shared" si="11"/>
        <v>1</v>
      </c>
      <c r="AI19" s="65" t="b">
        <f t="shared" si="2"/>
        <v>0</v>
      </c>
      <c r="AJ19" s="65" t="b">
        <f t="shared" si="3"/>
        <v>1</v>
      </c>
      <c r="AK19" s="65" t="b">
        <f t="shared" si="4"/>
        <v>1</v>
      </c>
      <c r="AL19" s="65" t="b">
        <f t="shared" si="12"/>
        <v>1</v>
      </c>
      <c r="AM19" s="65" t="b">
        <f t="shared" si="5"/>
        <v>0</v>
      </c>
    </row>
    <row r="20" spans="1:39" s="28" customFormat="1" x14ac:dyDescent="0.25">
      <c r="A20" s="28">
        <f t="shared" si="6"/>
        <v>19</v>
      </c>
      <c r="B20" s="71">
        <f t="shared" si="7"/>
        <v>19</v>
      </c>
      <c r="C20" s="122"/>
      <c r="D20" s="111" t="s">
        <v>173</v>
      </c>
      <c r="E20" s="111" t="s">
        <v>174</v>
      </c>
      <c r="F20" s="111" t="s">
        <v>175</v>
      </c>
      <c r="G20" s="111" t="s">
        <v>176</v>
      </c>
      <c r="H20" s="26" t="s">
        <v>16</v>
      </c>
      <c r="I20" s="155">
        <v>27</v>
      </c>
      <c r="J20" s="149"/>
      <c r="K20" s="148">
        <v>35</v>
      </c>
      <c r="L20" s="149"/>
      <c r="M20" s="148">
        <v>31</v>
      </c>
      <c r="N20" s="149"/>
      <c r="O20" s="148">
        <v>38</v>
      </c>
      <c r="P20" s="149"/>
      <c r="Q20" s="24">
        <f t="shared" si="8"/>
        <v>32.75</v>
      </c>
      <c r="R20" s="24">
        <f t="shared" si="9"/>
        <v>65.5</v>
      </c>
      <c r="S20" s="148">
        <v>47</v>
      </c>
      <c r="T20" s="149">
        <v>12</v>
      </c>
      <c r="U20" s="148">
        <v>73</v>
      </c>
      <c r="V20" s="149">
        <v>13</v>
      </c>
      <c r="W20" s="28">
        <v>65</v>
      </c>
      <c r="X20" s="28">
        <v>16</v>
      </c>
      <c r="Y20" s="30"/>
      <c r="Z20" s="30"/>
      <c r="AA20" s="29">
        <f t="shared" si="10"/>
        <v>61.67</v>
      </c>
      <c r="AB20" s="30">
        <v>40</v>
      </c>
      <c r="AC20" s="30">
        <v>35</v>
      </c>
      <c r="AD20" s="28">
        <v>33</v>
      </c>
      <c r="AF20" s="29">
        <f t="shared" si="0"/>
        <v>235.17</v>
      </c>
      <c r="AG20" s="34" t="b">
        <f t="shared" si="1"/>
        <v>1</v>
      </c>
      <c r="AH20" s="34" t="b">
        <f t="shared" si="11"/>
        <v>1</v>
      </c>
      <c r="AI20" s="65" t="b">
        <f t="shared" si="2"/>
        <v>1</v>
      </c>
      <c r="AJ20" s="65" t="b">
        <f t="shared" si="3"/>
        <v>1</v>
      </c>
      <c r="AK20" s="65" t="b">
        <f t="shared" si="4"/>
        <v>0</v>
      </c>
      <c r="AL20" s="65" t="b">
        <f t="shared" si="12"/>
        <v>1</v>
      </c>
      <c r="AM20" s="65" t="b">
        <f t="shared" si="5"/>
        <v>0</v>
      </c>
    </row>
    <row r="21" spans="1:39" s="28" customFormat="1" x14ac:dyDescent="0.25">
      <c r="A21" s="28">
        <f t="shared" si="6"/>
        <v>20</v>
      </c>
      <c r="B21" s="71">
        <f t="shared" si="7"/>
        <v>20</v>
      </c>
      <c r="C21" s="118"/>
      <c r="D21" s="111" t="s">
        <v>177</v>
      </c>
      <c r="E21" s="111" t="s">
        <v>178</v>
      </c>
      <c r="F21" s="111" t="s">
        <v>136</v>
      </c>
      <c r="G21" s="111" t="s">
        <v>179</v>
      </c>
      <c r="H21" s="26" t="s">
        <v>16</v>
      </c>
      <c r="I21" s="155">
        <v>32</v>
      </c>
      <c r="J21" s="149"/>
      <c r="K21" s="148">
        <v>35</v>
      </c>
      <c r="L21" s="149"/>
      <c r="M21" s="148">
        <v>34</v>
      </c>
      <c r="N21" s="149"/>
      <c r="O21" s="148">
        <v>39</v>
      </c>
      <c r="P21" s="149"/>
      <c r="Q21" s="24">
        <f t="shared" si="8"/>
        <v>35</v>
      </c>
      <c r="R21" s="24">
        <f t="shared" si="9"/>
        <v>70</v>
      </c>
      <c r="S21" s="148">
        <v>64</v>
      </c>
      <c r="T21" s="149">
        <v>21</v>
      </c>
      <c r="U21" s="148">
        <v>72</v>
      </c>
      <c r="V21" s="149">
        <v>22</v>
      </c>
      <c r="W21" s="28">
        <v>74</v>
      </c>
      <c r="X21" s="28">
        <v>21</v>
      </c>
      <c r="Y21" s="30"/>
      <c r="Z21" s="30"/>
      <c r="AA21" s="29">
        <f t="shared" si="10"/>
        <v>70</v>
      </c>
      <c r="AB21" s="30">
        <v>40</v>
      </c>
      <c r="AC21" s="30">
        <v>42</v>
      </c>
      <c r="AD21" s="28">
        <v>41</v>
      </c>
      <c r="AF21" s="29">
        <f t="shared" si="0"/>
        <v>263</v>
      </c>
      <c r="AG21" s="34" t="b">
        <f t="shared" si="1"/>
        <v>1</v>
      </c>
      <c r="AH21" s="34" t="b">
        <f t="shared" si="11"/>
        <v>1</v>
      </c>
      <c r="AI21" s="65" t="b">
        <f t="shared" si="2"/>
        <v>1</v>
      </c>
      <c r="AJ21" s="65" t="b">
        <f t="shared" si="3"/>
        <v>1</v>
      </c>
      <c r="AK21" s="65" t="b">
        <f t="shared" si="4"/>
        <v>1</v>
      </c>
      <c r="AL21" s="65" t="b">
        <f t="shared" si="12"/>
        <v>1</v>
      </c>
      <c r="AM21" s="65" t="b">
        <f t="shared" si="5"/>
        <v>1</v>
      </c>
    </row>
    <row r="22" spans="1:39" s="28" customFormat="1" x14ac:dyDescent="0.25">
      <c r="A22" s="28">
        <f t="shared" si="6"/>
        <v>21</v>
      </c>
      <c r="B22" s="71">
        <f t="shared" si="7"/>
        <v>21</v>
      </c>
      <c r="C22" s="122"/>
      <c r="D22" s="151" t="s">
        <v>822</v>
      </c>
      <c r="E22" s="111" t="s">
        <v>180</v>
      </c>
      <c r="F22" s="111" t="s">
        <v>181</v>
      </c>
      <c r="G22" s="111" t="s">
        <v>182</v>
      </c>
      <c r="H22" s="26" t="s">
        <v>16</v>
      </c>
      <c r="I22" s="155">
        <v>28</v>
      </c>
      <c r="J22" s="149"/>
      <c r="K22" s="148">
        <v>33</v>
      </c>
      <c r="L22" s="149"/>
      <c r="M22" s="148">
        <v>31</v>
      </c>
      <c r="N22" s="149"/>
      <c r="O22" s="148">
        <v>36</v>
      </c>
      <c r="P22" s="149"/>
      <c r="Q22" s="24">
        <f t="shared" si="8"/>
        <v>32</v>
      </c>
      <c r="R22" s="24">
        <f t="shared" si="9"/>
        <v>64</v>
      </c>
      <c r="S22" s="148">
        <v>68</v>
      </c>
      <c r="T22" s="149">
        <v>19</v>
      </c>
      <c r="U22" s="148">
        <v>57</v>
      </c>
      <c r="V22" s="149">
        <v>6</v>
      </c>
      <c r="W22" s="28">
        <v>54</v>
      </c>
      <c r="X22" s="28">
        <v>15</v>
      </c>
      <c r="Y22" s="30"/>
      <c r="Z22" s="30"/>
      <c r="AA22" s="29">
        <f t="shared" si="10"/>
        <v>59.67</v>
      </c>
      <c r="AB22" s="30">
        <v>40</v>
      </c>
      <c r="AC22" s="30">
        <v>34</v>
      </c>
      <c r="AD22" s="28">
        <v>29</v>
      </c>
      <c r="AF22" s="29">
        <f t="shared" si="0"/>
        <v>226.67</v>
      </c>
      <c r="AG22" s="34" t="b">
        <f t="shared" si="1"/>
        <v>1</v>
      </c>
      <c r="AH22" s="34" t="b">
        <f t="shared" si="11"/>
        <v>1</v>
      </c>
      <c r="AI22" s="65" t="b">
        <f t="shared" si="2"/>
        <v>1</v>
      </c>
      <c r="AJ22" s="65" t="b">
        <f t="shared" si="3"/>
        <v>1</v>
      </c>
      <c r="AK22" s="65" t="b">
        <f t="shared" si="4"/>
        <v>0</v>
      </c>
      <c r="AL22" s="65" t="b">
        <f t="shared" si="12"/>
        <v>1</v>
      </c>
      <c r="AM22" s="65" t="b">
        <f t="shared" si="5"/>
        <v>0</v>
      </c>
    </row>
    <row r="23" spans="1:39" s="28" customFormat="1" x14ac:dyDescent="0.25">
      <c r="A23" s="28">
        <f t="shared" si="6"/>
        <v>22</v>
      </c>
      <c r="B23" s="71">
        <f t="shared" si="7"/>
        <v>22</v>
      </c>
      <c r="C23" s="118"/>
      <c r="D23" s="111" t="s">
        <v>183</v>
      </c>
      <c r="E23" s="111" t="s">
        <v>184</v>
      </c>
      <c r="F23" s="111" t="s">
        <v>124</v>
      </c>
      <c r="G23" s="111" t="s">
        <v>185</v>
      </c>
      <c r="H23" s="26" t="s">
        <v>16</v>
      </c>
      <c r="I23" s="155">
        <v>35</v>
      </c>
      <c r="J23" s="149"/>
      <c r="K23" s="148">
        <v>37</v>
      </c>
      <c r="L23" s="149"/>
      <c r="M23" s="148">
        <v>35</v>
      </c>
      <c r="N23" s="149"/>
      <c r="O23" s="148">
        <v>38</v>
      </c>
      <c r="P23" s="149"/>
      <c r="Q23" s="24">
        <f t="shared" si="8"/>
        <v>36.25</v>
      </c>
      <c r="R23" s="24">
        <f t="shared" si="9"/>
        <v>72.5</v>
      </c>
      <c r="S23" s="148">
        <v>59</v>
      </c>
      <c r="T23" s="149">
        <v>16</v>
      </c>
      <c r="U23" s="148">
        <v>69</v>
      </c>
      <c r="V23" s="149">
        <v>21</v>
      </c>
      <c r="W23" s="28">
        <v>64</v>
      </c>
      <c r="X23" s="28">
        <v>9</v>
      </c>
      <c r="Y23" s="30"/>
      <c r="Z23" s="30"/>
      <c r="AA23" s="29">
        <f t="shared" si="10"/>
        <v>64</v>
      </c>
      <c r="AB23" s="30">
        <v>40</v>
      </c>
      <c r="AC23" s="30">
        <v>36</v>
      </c>
      <c r="AD23" s="28">
        <v>42</v>
      </c>
      <c r="AF23" s="29">
        <f t="shared" si="0"/>
        <v>254.5</v>
      </c>
      <c r="AG23" s="34" t="b">
        <f t="shared" si="1"/>
        <v>1</v>
      </c>
      <c r="AH23" s="34" t="b">
        <f t="shared" si="11"/>
        <v>1</v>
      </c>
      <c r="AI23" s="65" t="b">
        <f t="shared" si="2"/>
        <v>1</v>
      </c>
      <c r="AJ23" s="65" t="b">
        <f t="shared" si="3"/>
        <v>1</v>
      </c>
      <c r="AK23" s="65" t="b">
        <f t="shared" si="4"/>
        <v>1</v>
      </c>
      <c r="AL23" s="65" t="b">
        <f t="shared" si="12"/>
        <v>1</v>
      </c>
      <c r="AM23" s="65" t="b">
        <f t="shared" si="5"/>
        <v>1</v>
      </c>
    </row>
    <row r="24" spans="1:39" s="28" customFormat="1" x14ac:dyDescent="0.25">
      <c r="A24" s="28">
        <f t="shared" si="6"/>
        <v>23</v>
      </c>
      <c r="B24" s="71">
        <f t="shared" si="7"/>
        <v>23</v>
      </c>
      <c r="C24" s="118"/>
      <c r="D24" s="111" t="s">
        <v>186</v>
      </c>
      <c r="E24" s="111" t="s">
        <v>187</v>
      </c>
      <c r="F24" s="111" t="s">
        <v>113</v>
      </c>
      <c r="G24" s="111" t="s">
        <v>188</v>
      </c>
      <c r="H24" s="26" t="s">
        <v>16</v>
      </c>
      <c r="I24" s="155">
        <v>29</v>
      </c>
      <c r="J24" s="149"/>
      <c r="K24" s="148">
        <v>37</v>
      </c>
      <c r="L24" s="149"/>
      <c r="M24" s="148">
        <v>33</v>
      </c>
      <c r="N24" s="149"/>
      <c r="O24" s="148">
        <v>39</v>
      </c>
      <c r="P24" s="149"/>
      <c r="Q24" s="24">
        <f t="shared" si="8"/>
        <v>34.5</v>
      </c>
      <c r="R24" s="24">
        <f t="shared" si="9"/>
        <v>69</v>
      </c>
      <c r="S24" s="148">
        <v>71</v>
      </c>
      <c r="T24" s="149">
        <v>19</v>
      </c>
      <c r="U24" s="148">
        <v>74</v>
      </c>
      <c r="V24" s="149">
        <v>12</v>
      </c>
      <c r="W24" s="28">
        <v>78</v>
      </c>
      <c r="X24" s="28">
        <v>3</v>
      </c>
      <c r="Y24" s="30"/>
      <c r="Z24" s="30"/>
      <c r="AA24" s="29">
        <f t="shared" si="10"/>
        <v>74.33</v>
      </c>
      <c r="AB24" s="30">
        <v>40</v>
      </c>
      <c r="AC24" s="30">
        <v>37</v>
      </c>
      <c r="AD24" s="28">
        <v>39</v>
      </c>
      <c r="AF24" s="29">
        <f t="shared" si="0"/>
        <v>259.33</v>
      </c>
      <c r="AG24" s="34" t="b">
        <f t="shared" si="1"/>
        <v>1</v>
      </c>
      <c r="AH24" s="34" t="b">
        <f t="shared" si="11"/>
        <v>1</v>
      </c>
      <c r="AI24" s="65" t="b">
        <f t="shared" si="2"/>
        <v>1</v>
      </c>
      <c r="AJ24" s="65" t="b">
        <f t="shared" si="3"/>
        <v>1</v>
      </c>
      <c r="AK24" s="65" t="b">
        <f t="shared" si="4"/>
        <v>1</v>
      </c>
      <c r="AL24" s="65" t="b">
        <f t="shared" si="12"/>
        <v>1</v>
      </c>
      <c r="AM24" s="65" t="b">
        <f t="shared" si="5"/>
        <v>1</v>
      </c>
    </row>
    <row r="25" spans="1:39" s="28" customFormat="1" ht="16.5" thickBot="1" x14ac:dyDescent="0.3">
      <c r="A25" s="28" t="s">
        <v>17</v>
      </c>
      <c r="B25" s="23"/>
      <c r="C25" s="23"/>
      <c r="D25" s="27"/>
      <c r="E25" s="27"/>
      <c r="F25" s="23"/>
      <c r="G25" s="23"/>
      <c r="H25" s="44" t="s">
        <v>18</v>
      </c>
      <c r="I25" s="45">
        <f>AVERAGE(I2:I24)</f>
        <v>31.22</v>
      </c>
      <c r="J25" s="45"/>
      <c r="K25" s="45">
        <f>AVERAGE(K2:K24)</f>
        <v>35.479999999999997</v>
      </c>
      <c r="L25" s="45"/>
      <c r="M25" s="45">
        <f>AVERAGE(M2:M24)</f>
        <v>33.61</v>
      </c>
      <c r="N25" s="45"/>
      <c r="O25" s="45">
        <f>AVERAGE(O2:O24)</f>
        <v>37.35</v>
      </c>
      <c r="P25" s="45"/>
      <c r="Q25" s="52">
        <f>(I25+K25+M25)/3</f>
        <v>33.44</v>
      </c>
      <c r="R25" s="52">
        <f t="shared" si="9"/>
        <v>66.88</v>
      </c>
      <c r="S25" s="45">
        <f>AVERAGE(S2:S24)</f>
        <v>58.78</v>
      </c>
      <c r="T25" s="45"/>
      <c r="U25" s="45">
        <f>AVERAGE(U2:U24)</f>
        <v>70.52</v>
      </c>
      <c r="V25" s="45"/>
      <c r="W25" s="45">
        <f>AVERAGE(W2:W24)</f>
        <v>67.83</v>
      </c>
      <c r="X25" s="45"/>
      <c r="Y25" s="45" t="e">
        <f>AVERAGE(Y2:Y24)</f>
        <v>#DIV/0!</v>
      </c>
      <c r="Z25" s="45"/>
      <c r="AA25" s="63">
        <f>(S25+U25+W25)/3</f>
        <v>65.709999999999994</v>
      </c>
      <c r="AB25" s="45">
        <f>AVERAGE(AB2:AB24)</f>
        <v>36.96</v>
      </c>
      <c r="AC25" s="45">
        <f>AVERAGE(AC2:AC24)</f>
        <v>37.700000000000003</v>
      </c>
      <c r="AD25" s="45">
        <f>AVERAGE(AD2:AD24)</f>
        <v>38.74</v>
      </c>
      <c r="AE25" s="45" t="e">
        <f>AVERAGE(AE2:AE24)</f>
        <v>#DIV/0!</v>
      </c>
      <c r="AF25" s="29">
        <f t="shared" si="0"/>
        <v>245.99</v>
      </c>
      <c r="AG25" s="34"/>
      <c r="AH25" s="34"/>
      <c r="AL25" s="65"/>
      <c r="AM25" s="65"/>
    </row>
    <row r="26" spans="1:39" ht="31.5" x14ac:dyDescent="0.25">
      <c r="D26" s="64" t="s">
        <v>101</v>
      </c>
      <c r="E26" s="64" t="s">
        <v>2</v>
      </c>
      <c r="F26" s="65" t="s">
        <v>3</v>
      </c>
      <c r="G26" s="65" t="s">
        <v>38</v>
      </c>
      <c r="H26" s="65" t="s">
        <v>4</v>
      </c>
      <c r="I26" s="37"/>
      <c r="J26" s="37"/>
      <c r="K26" s="37"/>
      <c r="L26" s="37"/>
      <c r="M26" s="37"/>
      <c r="N26" s="37"/>
      <c r="O26" s="37"/>
      <c r="P26" s="37"/>
      <c r="Q26" s="37"/>
      <c r="R26" s="37"/>
      <c r="S26" s="33"/>
      <c r="T26" s="33"/>
      <c r="U26" s="37"/>
      <c r="V26" s="37"/>
      <c r="W26" s="37"/>
      <c r="X26" s="37" t="s">
        <v>17</v>
      </c>
      <c r="Y26" s="38"/>
      <c r="Z26" s="38"/>
      <c r="AA26" s="29"/>
      <c r="AB26" s="38"/>
      <c r="AC26" s="38"/>
      <c r="AD26" s="37"/>
      <c r="AE26" s="37"/>
      <c r="AF26" s="29"/>
      <c r="AG26" s="34"/>
      <c r="AH26" s="34"/>
      <c r="AI26" s="28"/>
      <c r="AJ26" s="28"/>
      <c r="AK26" s="28"/>
      <c r="AL26" s="65"/>
      <c r="AM26" s="65"/>
    </row>
    <row r="27" spans="1:39" s="28" customFormat="1" x14ac:dyDescent="0.25">
      <c r="A27" s="28">
        <v>24</v>
      </c>
      <c r="B27" s="71">
        <v>1</v>
      </c>
      <c r="C27" s="118"/>
      <c r="D27" s="111" t="s">
        <v>189</v>
      </c>
      <c r="E27" s="111" t="s">
        <v>190</v>
      </c>
      <c r="F27" s="111" t="s">
        <v>113</v>
      </c>
      <c r="G27" s="111" t="s">
        <v>191</v>
      </c>
      <c r="H27" s="26" t="s">
        <v>19</v>
      </c>
      <c r="I27" s="155">
        <v>26</v>
      </c>
      <c r="J27" s="155"/>
      <c r="K27" s="23">
        <v>38</v>
      </c>
      <c r="L27" s="149"/>
      <c r="M27" s="23">
        <v>40</v>
      </c>
      <c r="N27" s="149"/>
      <c r="O27" s="23">
        <v>37</v>
      </c>
      <c r="P27" s="149"/>
      <c r="Q27" s="24">
        <f>AVERAGE(I27,K27,M27,O27)</f>
        <v>35.25</v>
      </c>
      <c r="R27" s="24">
        <f t="shared" si="9"/>
        <v>70.5</v>
      </c>
      <c r="S27" s="148">
        <v>72</v>
      </c>
      <c r="T27" s="149">
        <v>10</v>
      </c>
      <c r="U27" s="148">
        <v>78</v>
      </c>
      <c r="V27" s="149">
        <v>27</v>
      </c>
      <c r="W27" s="28">
        <v>70</v>
      </c>
      <c r="X27" s="28">
        <v>19</v>
      </c>
      <c r="Y27" s="30"/>
      <c r="Z27" s="30"/>
      <c r="AA27" s="29">
        <f t="shared" si="10"/>
        <v>73.33</v>
      </c>
      <c r="AB27" s="30">
        <v>40</v>
      </c>
      <c r="AC27" s="30">
        <v>41</v>
      </c>
      <c r="AD27" s="28">
        <v>39</v>
      </c>
      <c r="AF27" s="29">
        <f t="shared" ref="AF27:AF52" si="13">SUM(R27 + AA27 +AB27 + AC27 + AD27)</f>
        <v>263.83</v>
      </c>
      <c r="AG27" s="34" t="b">
        <f t="shared" ref="AG27:AG52" si="14">IF(R27,R27&gt;=56,R27&lt;56)</f>
        <v>1</v>
      </c>
      <c r="AH27" s="34" t="b">
        <f t="shared" si="11"/>
        <v>1</v>
      </c>
      <c r="AI27" s="65" t="b">
        <f t="shared" ref="AI27:AI41" si="15">IF(AB27,AB27=40)</f>
        <v>1</v>
      </c>
      <c r="AJ27" s="65" t="b">
        <f t="shared" si="3"/>
        <v>1</v>
      </c>
      <c r="AK27" s="65" t="b">
        <f t="shared" si="4"/>
        <v>1</v>
      </c>
      <c r="AL27" s="65" t="b">
        <f t="shared" ref="AL27:AL52" si="16">IF(AF27,AF27&gt;=207,AF27&lt;207)</f>
        <v>1</v>
      </c>
      <c r="AM27" s="65" t="b">
        <f t="shared" si="5"/>
        <v>1</v>
      </c>
    </row>
    <row r="28" spans="1:39" s="28" customFormat="1" x14ac:dyDescent="0.25">
      <c r="A28" s="28">
        <f t="shared" ref="A28:A52" si="17">A27+1</f>
        <v>25</v>
      </c>
      <c r="B28" s="71">
        <f t="shared" ref="B28:B52" si="18">B27+1</f>
        <v>2</v>
      </c>
      <c r="C28" s="118"/>
      <c r="D28" s="111" t="s">
        <v>192</v>
      </c>
      <c r="E28" s="111" t="s">
        <v>193</v>
      </c>
      <c r="F28" s="111" t="s">
        <v>136</v>
      </c>
      <c r="G28" s="111" t="s">
        <v>194</v>
      </c>
      <c r="H28" s="26" t="s">
        <v>19</v>
      </c>
      <c r="I28" s="155">
        <v>23</v>
      </c>
      <c r="J28" s="155"/>
      <c r="K28" s="23">
        <v>36</v>
      </c>
      <c r="L28" s="149"/>
      <c r="M28" s="23">
        <v>37</v>
      </c>
      <c r="N28" s="149"/>
      <c r="O28" s="23">
        <v>37</v>
      </c>
      <c r="P28" s="149"/>
      <c r="Q28" s="24">
        <f t="shared" ref="Q28:Q52" si="19">AVERAGE(I28,K28,M28,O28)</f>
        <v>33.25</v>
      </c>
      <c r="R28" s="24">
        <f t="shared" si="9"/>
        <v>66.5</v>
      </c>
      <c r="S28" s="148">
        <v>59</v>
      </c>
      <c r="T28" s="149">
        <v>5</v>
      </c>
      <c r="U28" s="148">
        <v>66</v>
      </c>
      <c r="V28" s="149">
        <v>15</v>
      </c>
      <c r="W28" s="28">
        <v>72</v>
      </c>
      <c r="X28" s="28">
        <v>10</v>
      </c>
      <c r="Y28" s="30"/>
      <c r="Z28" s="30"/>
      <c r="AA28" s="29">
        <f t="shared" si="10"/>
        <v>65.67</v>
      </c>
      <c r="AB28" s="30">
        <v>40</v>
      </c>
      <c r="AC28" s="30">
        <v>42</v>
      </c>
      <c r="AD28" s="28">
        <v>40</v>
      </c>
      <c r="AF28" s="29">
        <f t="shared" si="13"/>
        <v>254.17</v>
      </c>
      <c r="AG28" s="34" t="b">
        <f t="shared" si="14"/>
        <v>1</v>
      </c>
      <c r="AH28" s="34" t="b">
        <f t="shared" si="11"/>
        <v>1</v>
      </c>
      <c r="AI28" s="65" t="b">
        <f t="shared" si="15"/>
        <v>1</v>
      </c>
      <c r="AJ28" s="65" t="b">
        <f t="shared" si="3"/>
        <v>1</v>
      </c>
      <c r="AK28" s="65" t="b">
        <f t="shared" si="4"/>
        <v>1</v>
      </c>
      <c r="AL28" s="65" t="b">
        <f t="shared" si="16"/>
        <v>1</v>
      </c>
      <c r="AM28" s="65" t="b">
        <f t="shared" si="5"/>
        <v>1</v>
      </c>
    </row>
    <row r="29" spans="1:39" s="28" customFormat="1" x14ac:dyDescent="0.25">
      <c r="A29" s="28">
        <f t="shared" si="17"/>
        <v>26</v>
      </c>
      <c r="B29" s="71">
        <f t="shared" si="18"/>
        <v>3</v>
      </c>
      <c r="C29" s="118"/>
      <c r="D29" s="151" t="s">
        <v>823</v>
      </c>
      <c r="E29" s="111" t="s">
        <v>195</v>
      </c>
      <c r="F29" s="111" t="s">
        <v>196</v>
      </c>
      <c r="G29" s="111" t="s">
        <v>197</v>
      </c>
      <c r="H29" s="26" t="s">
        <v>19</v>
      </c>
      <c r="I29" s="155">
        <v>28</v>
      </c>
      <c r="J29" s="155"/>
      <c r="K29" s="23">
        <v>37</v>
      </c>
      <c r="L29" s="149"/>
      <c r="M29" s="23">
        <v>35</v>
      </c>
      <c r="N29" s="149"/>
      <c r="O29" s="23">
        <v>38</v>
      </c>
      <c r="P29" s="149"/>
      <c r="Q29" s="24">
        <f t="shared" si="19"/>
        <v>34.5</v>
      </c>
      <c r="R29" s="24">
        <f t="shared" si="9"/>
        <v>69</v>
      </c>
      <c r="S29" s="148">
        <v>62</v>
      </c>
      <c r="T29" s="149">
        <v>7</v>
      </c>
      <c r="U29" s="148">
        <v>63</v>
      </c>
      <c r="V29" s="149">
        <v>8</v>
      </c>
      <c r="W29" s="28">
        <v>73</v>
      </c>
      <c r="X29" s="28">
        <v>19</v>
      </c>
      <c r="Y29" s="30"/>
      <c r="Z29" s="30"/>
      <c r="AA29" s="29">
        <f t="shared" si="10"/>
        <v>66</v>
      </c>
      <c r="AB29" s="30">
        <v>20</v>
      </c>
      <c r="AC29" s="30">
        <v>43</v>
      </c>
      <c r="AD29" s="28">
        <v>43</v>
      </c>
      <c r="AF29" s="29">
        <f t="shared" si="13"/>
        <v>241</v>
      </c>
      <c r="AG29" s="34" t="b">
        <f t="shared" si="14"/>
        <v>1</v>
      </c>
      <c r="AH29" s="34" t="b">
        <f t="shared" si="11"/>
        <v>1</v>
      </c>
      <c r="AI29" s="65" t="b">
        <f t="shared" si="15"/>
        <v>0</v>
      </c>
      <c r="AJ29" s="65" t="b">
        <f t="shared" si="3"/>
        <v>1</v>
      </c>
      <c r="AK29" s="65" t="b">
        <f t="shared" si="4"/>
        <v>1</v>
      </c>
      <c r="AL29" s="65" t="b">
        <f t="shared" si="16"/>
        <v>1</v>
      </c>
      <c r="AM29" s="65" t="b">
        <f t="shared" si="5"/>
        <v>0</v>
      </c>
    </row>
    <row r="30" spans="1:39" s="28" customFormat="1" x14ac:dyDescent="0.25">
      <c r="A30" s="28">
        <f t="shared" si="17"/>
        <v>27</v>
      </c>
      <c r="B30" s="71">
        <f t="shared" si="18"/>
        <v>4</v>
      </c>
      <c r="C30" s="118"/>
      <c r="D30" s="111" t="s">
        <v>198</v>
      </c>
      <c r="E30" s="111" t="s">
        <v>199</v>
      </c>
      <c r="F30" s="111" t="s">
        <v>181</v>
      </c>
      <c r="G30" s="111" t="s">
        <v>200</v>
      </c>
      <c r="H30" s="26" t="s">
        <v>19</v>
      </c>
      <c r="I30" s="155">
        <v>36</v>
      </c>
      <c r="J30" s="155"/>
      <c r="K30" s="23">
        <v>40</v>
      </c>
      <c r="L30" s="149"/>
      <c r="M30" s="23">
        <v>37</v>
      </c>
      <c r="N30" s="149"/>
      <c r="O30" s="23">
        <v>39</v>
      </c>
      <c r="P30" s="149"/>
      <c r="Q30" s="24">
        <f t="shared" si="19"/>
        <v>38</v>
      </c>
      <c r="R30" s="24">
        <f t="shared" si="9"/>
        <v>76</v>
      </c>
      <c r="S30" s="148">
        <v>57</v>
      </c>
      <c r="T30" s="149">
        <v>6</v>
      </c>
      <c r="U30" s="148">
        <v>74</v>
      </c>
      <c r="V30" s="149">
        <v>9</v>
      </c>
      <c r="W30" s="28">
        <v>72</v>
      </c>
      <c r="X30" s="28">
        <v>24</v>
      </c>
      <c r="Y30" s="30"/>
      <c r="Z30" s="30"/>
      <c r="AA30" s="29">
        <f t="shared" si="10"/>
        <v>67.67</v>
      </c>
      <c r="AB30" s="30">
        <v>40</v>
      </c>
      <c r="AC30" s="30">
        <v>45</v>
      </c>
      <c r="AD30" s="28">
        <v>42</v>
      </c>
      <c r="AF30" s="29">
        <f t="shared" si="13"/>
        <v>270.67</v>
      </c>
      <c r="AG30" s="34" t="b">
        <f t="shared" si="14"/>
        <v>1</v>
      </c>
      <c r="AH30" s="34" t="b">
        <f t="shared" si="11"/>
        <v>1</v>
      </c>
      <c r="AI30" s="65" t="b">
        <f t="shared" si="15"/>
        <v>1</v>
      </c>
      <c r="AJ30" s="65" t="b">
        <f t="shared" si="3"/>
        <v>1</v>
      </c>
      <c r="AK30" s="65" t="b">
        <f t="shared" si="4"/>
        <v>1</v>
      </c>
      <c r="AL30" s="65" t="b">
        <f t="shared" si="16"/>
        <v>1</v>
      </c>
      <c r="AM30" s="65" t="b">
        <f t="shared" si="5"/>
        <v>1</v>
      </c>
    </row>
    <row r="31" spans="1:39" s="28" customFormat="1" x14ac:dyDescent="0.25">
      <c r="A31" s="28">
        <f t="shared" si="17"/>
        <v>28</v>
      </c>
      <c r="B31" s="71">
        <f t="shared" si="18"/>
        <v>5</v>
      </c>
      <c r="C31" s="118"/>
      <c r="D31" s="111" t="s">
        <v>201</v>
      </c>
      <c r="E31" s="111" t="s">
        <v>202</v>
      </c>
      <c r="F31" s="111" t="s">
        <v>203</v>
      </c>
      <c r="G31" s="111" t="s">
        <v>204</v>
      </c>
      <c r="H31" s="26" t="s">
        <v>19</v>
      </c>
      <c r="I31" s="155">
        <v>31</v>
      </c>
      <c r="J31" s="155"/>
      <c r="K31" s="23">
        <v>37</v>
      </c>
      <c r="L31" s="149"/>
      <c r="M31" s="23">
        <v>38</v>
      </c>
      <c r="N31" s="149"/>
      <c r="O31" s="23">
        <v>38</v>
      </c>
      <c r="P31" s="149"/>
      <c r="Q31" s="24">
        <f t="shared" si="19"/>
        <v>36</v>
      </c>
      <c r="R31" s="24">
        <f t="shared" si="9"/>
        <v>72</v>
      </c>
      <c r="S31" s="148">
        <v>75</v>
      </c>
      <c r="T31" s="149">
        <v>1</v>
      </c>
      <c r="U31" s="148">
        <v>71</v>
      </c>
      <c r="V31" s="149">
        <v>5</v>
      </c>
      <c r="W31" s="28">
        <v>72</v>
      </c>
      <c r="X31" s="28">
        <v>9</v>
      </c>
      <c r="Y31" s="30"/>
      <c r="Z31" s="30"/>
      <c r="AA31" s="29">
        <f t="shared" si="10"/>
        <v>72.67</v>
      </c>
      <c r="AB31" s="30">
        <v>40</v>
      </c>
      <c r="AC31" s="30">
        <v>40</v>
      </c>
      <c r="AD31" s="28">
        <v>39</v>
      </c>
      <c r="AF31" s="29">
        <f t="shared" si="13"/>
        <v>263.67</v>
      </c>
      <c r="AG31" s="34" t="b">
        <f t="shared" si="14"/>
        <v>1</v>
      </c>
      <c r="AH31" s="34" t="b">
        <f t="shared" si="11"/>
        <v>1</v>
      </c>
      <c r="AI31" s="65" t="b">
        <f t="shared" si="15"/>
        <v>1</v>
      </c>
      <c r="AJ31" s="65" t="b">
        <f t="shared" si="3"/>
        <v>1</v>
      </c>
      <c r="AK31" s="65" t="b">
        <f t="shared" si="4"/>
        <v>1</v>
      </c>
      <c r="AL31" s="65" t="b">
        <f t="shared" si="16"/>
        <v>1</v>
      </c>
      <c r="AM31" s="65" t="b">
        <f t="shared" si="5"/>
        <v>1</v>
      </c>
    </row>
    <row r="32" spans="1:39" s="28" customFormat="1" x14ac:dyDescent="0.25">
      <c r="A32" s="28">
        <f t="shared" si="17"/>
        <v>29</v>
      </c>
      <c r="B32" s="71">
        <f t="shared" si="18"/>
        <v>6</v>
      </c>
      <c r="C32" s="118"/>
      <c r="D32" s="111" t="s">
        <v>205</v>
      </c>
      <c r="E32" s="111" t="s">
        <v>206</v>
      </c>
      <c r="F32" s="111" t="s">
        <v>124</v>
      </c>
      <c r="G32" s="111" t="s">
        <v>207</v>
      </c>
      <c r="H32" s="26" t="s">
        <v>19</v>
      </c>
      <c r="I32" s="155">
        <v>32</v>
      </c>
      <c r="J32" s="155"/>
      <c r="K32" s="23">
        <v>36</v>
      </c>
      <c r="L32" s="149"/>
      <c r="M32" s="23">
        <v>36</v>
      </c>
      <c r="N32" s="149"/>
      <c r="O32" s="23">
        <v>37</v>
      </c>
      <c r="P32" s="149"/>
      <c r="Q32" s="24">
        <f t="shared" si="19"/>
        <v>35.25</v>
      </c>
      <c r="R32" s="24">
        <f t="shared" si="9"/>
        <v>70.5</v>
      </c>
      <c r="S32" s="148">
        <v>47</v>
      </c>
      <c r="T32" s="149">
        <v>9</v>
      </c>
      <c r="U32" s="148">
        <v>64</v>
      </c>
      <c r="V32" s="149">
        <v>8</v>
      </c>
      <c r="W32" s="28">
        <v>67</v>
      </c>
      <c r="X32" s="28">
        <v>28</v>
      </c>
      <c r="Y32" s="30"/>
      <c r="Z32" s="30"/>
      <c r="AA32" s="29">
        <f t="shared" si="10"/>
        <v>59.33</v>
      </c>
      <c r="AB32" s="30">
        <v>40</v>
      </c>
      <c r="AC32" s="30">
        <v>42</v>
      </c>
      <c r="AD32" s="28">
        <v>41</v>
      </c>
      <c r="AF32" s="29">
        <f t="shared" si="13"/>
        <v>252.83</v>
      </c>
      <c r="AG32" s="34" t="b">
        <f t="shared" si="14"/>
        <v>1</v>
      </c>
      <c r="AH32" s="34" t="b">
        <f t="shared" si="11"/>
        <v>1</v>
      </c>
      <c r="AI32" s="65" t="b">
        <f t="shared" si="15"/>
        <v>1</v>
      </c>
      <c r="AJ32" s="65" t="b">
        <f t="shared" si="3"/>
        <v>1</v>
      </c>
      <c r="AK32" s="65" t="b">
        <f t="shared" si="4"/>
        <v>1</v>
      </c>
      <c r="AL32" s="65" t="b">
        <f t="shared" si="16"/>
        <v>1</v>
      </c>
      <c r="AM32" s="65" t="b">
        <f t="shared" si="5"/>
        <v>1</v>
      </c>
    </row>
    <row r="33" spans="1:39" s="28" customFormat="1" x14ac:dyDescent="0.25">
      <c r="A33" s="28">
        <f t="shared" si="17"/>
        <v>30</v>
      </c>
      <c r="B33" s="71">
        <f t="shared" si="18"/>
        <v>7</v>
      </c>
      <c r="C33" s="122"/>
      <c r="D33" s="111" t="s">
        <v>208</v>
      </c>
      <c r="E33" s="111" t="s">
        <v>209</v>
      </c>
      <c r="F33" s="111" t="s">
        <v>203</v>
      </c>
      <c r="G33" s="111" t="s">
        <v>210</v>
      </c>
      <c r="H33" s="26" t="s">
        <v>19</v>
      </c>
      <c r="I33" s="155">
        <v>32</v>
      </c>
      <c r="J33" s="155"/>
      <c r="K33" s="23">
        <v>38</v>
      </c>
      <c r="L33" s="149"/>
      <c r="M33" s="23">
        <v>37</v>
      </c>
      <c r="N33" s="149"/>
      <c r="O33" s="23">
        <v>37</v>
      </c>
      <c r="P33" s="149"/>
      <c r="Q33" s="24">
        <f t="shared" si="19"/>
        <v>36</v>
      </c>
      <c r="R33" s="24">
        <f t="shared" si="9"/>
        <v>72</v>
      </c>
      <c r="S33" s="148">
        <v>45</v>
      </c>
      <c r="T33" s="149">
        <v>15</v>
      </c>
      <c r="U33" s="148">
        <v>66</v>
      </c>
      <c r="V33" s="149">
        <v>23</v>
      </c>
      <c r="W33" s="28">
        <v>67</v>
      </c>
      <c r="X33" s="28">
        <v>14</v>
      </c>
      <c r="Y33" s="30"/>
      <c r="Z33" s="30"/>
      <c r="AA33" s="29">
        <f t="shared" si="10"/>
        <v>59.33</v>
      </c>
      <c r="AB33" s="30">
        <v>40</v>
      </c>
      <c r="AC33" s="30">
        <v>40</v>
      </c>
      <c r="AD33" s="28">
        <v>42</v>
      </c>
      <c r="AF33" s="29">
        <f t="shared" si="13"/>
        <v>253.33</v>
      </c>
      <c r="AG33" s="34" t="b">
        <f t="shared" si="14"/>
        <v>1</v>
      </c>
      <c r="AH33" s="34" t="b">
        <f t="shared" si="11"/>
        <v>1</v>
      </c>
      <c r="AI33" s="65" t="b">
        <f t="shared" si="15"/>
        <v>1</v>
      </c>
      <c r="AJ33" s="65" t="b">
        <f t="shared" si="3"/>
        <v>1</v>
      </c>
      <c r="AK33" s="65" t="b">
        <f t="shared" si="4"/>
        <v>1</v>
      </c>
      <c r="AL33" s="65" t="b">
        <f t="shared" si="16"/>
        <v>1</v>
      </c>
      <c r="AM33" s="65" t="b">
        <f t="shared" si="5"/>
        <v>1</v>
      </c>
    </row>
    <row r="34" spans="1:39" s="28" customFormat="1" x14ac:dyDescent="0.25">
      <c r="A34" s="28">
        <f t="shared" si="17"/>
        <v>31</v>
      </c>
      <c r="B34" s="71">
        <f t="shared" si="18"/>
        <v>8</v>
      </c>
      <c r="C34" s="118"/>
      <c r="D34" s="151" t="s">
        <v>824</v>
      </c>
      <c r="E34" s="111" t="s">
        <v>211</v>
      </c>
      <c r="F34" s="111" t="s">
        <v>128</v>
      </c>
      <c r="G34" s="111" t="s">
        <v>212</v>
      </c>
      <c r="H34" s="26" t="s">
        <v>19</v>
      </c>
      <c r="I34" s="155">
        <v>25</v>
      </c>
      <c r="J34" s="155"/>
      <c r="K34" s="23">
        <v>38</v>
      </c>
      <c r="L34" s="149"/>
      <c r="M34" s="23">
        <v>34</v>
      </c>
      <c r="N34" s="149"/>
      <c r="O34" s="23">
        <v>38</v>
      </c>
      <c r="P34" s="149"/>
      <c r="Q34" s="24">
        <f t="shared" si="19"/>
        <v>33.75</v>
      </c>
      <c r="R34" s="24">
        <f t="shared" si="9"/>
        <v>67.5</v>
      </c>
      <c r="S34" s="148">
        <v>69</v>
      </c>
      <c r="T34" s="149">
        <v>14</v>
      </c>
      <c r="U34" s="148">
        <v>74</v>
      </c>
      <c r="V34" s="149">
        <v>20</v>
      </c>
      <c r="W34" s="28">
        <v>77</v>
      </c>
      <c r="X34" s="28">
        <v>15</v>
      </c>
      <c r="Y34" s="30"/>
      <c r="Z34" s="30"/>
      <c r="AA34" s="29">
        <f t="shared" si="10"/>
        <v>73.33</v>
      </c>
      <c r="AB34" s="30">
        <v>40</v>
      </c>
      <c r="AC34" s="30">
        <v>37</v>
      </c>
      <c r="AD34" s="28">
        <v>43</v>
      </c>
      <c r="AF34" s="29">
        <f t="shared" si="13"/>
        <v>260.83</v>
      </c>
      <c r="AG34" s="34" t="b">
        <f t="shared" si="14"/>
        <v>1</v>
      </c>
      <c r="AH34" s="34" t="b">
        <f t="shared" si="11"/>
        <v>1</v>
      </c>
      <c r="AI34" s="65" t="b">
        <f t="shared" si="15"/>
        <v>1</v>
      </c>
      <c r="AJ34" s="65" t="b">
        <f t="shared" si="3"/>
        <v>1</v>
      </c>
      <c r="AK34" s="65" t="b">
        <f t="shared" si="4"/>
        <v>1</v>
      </c>
      <c r="AL34" s="65" t="b">
        <f t="shared" si="16"/>
        <v>1</v>
      </c>
      <c r="AM34" s="65" t="b">
        <f t="shared" si="5"/>
        <v>1</v>
      </c>
    </row>
    <row r="35" spans="1:39" s="28" customFormat="1" x14ac:dyDescent="0.25">
      <c r="A35" s="28">
        <f t="shared" si="17"/>
        <v>32</v>
      </c>
      <c r="B35" s="71">
        <f t="shared" si="18"/>
        <v>9</v>
      </c>
      <c r="C35" s="122"/>
      <c r="D35" s="111" t="s">
        <v>213</v>
      </c>
      <c r="E35" s="111" t="s">
        <v>214</v>
      </c>
      <c r="F35" s="111" t="s">
        <v>175</v>
      </c>
      <c r="G35" s="111" t="s">
        <v>215</v>
      </c>
      <c r="H35" s="26" t="s">
        <v>19</v>
      </c>
      <c r="I35" s="155">
        <v>30</v>
      </c>
      <c r="J35" s="155"/>
      <c r="K35" s="23">
        <v>35</v>
      </c>
      <c r="L35" s="149"/>
      <c r="M35" s="23">
        <v>37</v>
      </c>
      <c r="N35" s="149"/>
      <c r="O35" s="23">
        <v>34</v>
      </c>
      <c r="P35" s="149"/>
      <c r="Q35" s="24">
        <f t="shared" si="19"/>
        <v>34</v>
      </c>
      <c r="R35" s="24">
        <f t="shared" si="9"/>
        <v>68</v>
      </c>
      <c r="S35" s="148">
        <v>45</v>
      </c>
      <c r="T35" s="149">
        <v>12</v>
      </c>
      <c r="U35" s="148">
        <v>52</v>
      </c>
      <c r="V35" s="149">
        <v>5</v>
      </c>
      <c r="W35" s="28">
        <v>59</v>
      </c>
      <c r="X35" s="28">
        <v>3</v>
      </c>
      <c r="Y35" s="30"/>
      <c r="Z35" s="30"/>
      <c r="AA35" s="29">
        <f t="shared" si="10"/>
        <v>52</v>
      </c>
      <c r="AB35" s="30">
        <v>10</v>
      </c>
      <c r="AC35" s="30">
        <v>44</v>
      </c>
      <c r="AD35" s="28">
        <v>38</v>
      </c>
      <c r="AF35" s="29">
        <f t="shared" si="13"/>
        <v>212</v>
      </c>
      <c r="AG35" s="34" t="b">
        <f t="shared" si="14"/>
        <v>1</v>
      </c>
      <c r="AH35" s="34" t="b">
        <f t="shared" si="11"/>
        <v>0</v>
      </c>
      <c r="AI35" s="65" t="b">
        <f t="shared" si="15"/>
        <v>0</v>
      </c>
      <c r="AJ35" s="65" t="b">
        <f t="shared" si="3"/>
        <v>1</v>
      </c>
      <c r="AK35" s="65" t="b">
        <f t="shared" si="4"/>
        <v>1</v>
      </c>
      <c r="AL35" s="65" t="b">
        <f t="shared" si="16"/>
        <v>1</v>
      </c>
      <c r="AM35" s="65" t="b">
        <f t="shared" si="5"/>
        <v>0</v>
      </c>
    </row>
    <row r="36" spans="1:39" s="28" customFormat="1" x14ac:dyDescent="0.25">
      <c r="A36" s="28">
        <f t="shared" si="17"/>
        <v>33</v>
      </c>
      <c r="B36" s="71">
        <f t="shared" si="18"/>
        <v>10</v>
      </c>
      <c r="C36" s="122"/>
      <c r="D36" s="111" t="s">
        <v>216</v>
      </c>
      <c r="E36" s="111" t="s">
        <v>217</v>
      </c>
      <c r="F36" s="111" t="s">
        <v>157</v>
      </c>
      <c r="G36" s="111" t="s">
        <v>218</v>
      </c>
      <c r="H36" s="26" t="s">
        <v>19</v>
      </c>
      <c r="I36" s="155">
        <v>30</v>
      </c>
      <c r="J36" s="155"/>
      <c r="K36" s="23">
        <v>35</v>
      </c>
      <c r="L36" s="149"/>
      <c r="M36" s="23">
        <v>33</v>
      </c>
      <c r="N36" s="149"/>
      <c r="O36" s="23">
        <v>34</v>
      </c>
      <c r="P36" s="149"/>
      <c r="Q36" s="24">
        <f t="shared" si="19"/>
        <v>33</v>
      </c>
      <c r="R36" s="24">
        <f t="shared" si="9"/>
        <v>66</v>
      </c>
      <c r="S36" s="148">
        <v>53</v>
      </c>
      <c r="T36" s="149">
        <v>27</v>
      </c>
      <c r="U36" s="148">
        <v>53</v>
      </c>
      <c r="V36" s="149">
        <v>20</v>
      </c>
      <c r="W36" s="28">
        <v>51</v>
      </c>
      <c r="X36" s="28">
        <v>23</v>
      </c>
      <c r="Y36" s="30"/>
      <c r="Z36" s="30"/>
      <c r="AA36" s="29">
        <f t="shared" si="10"/>
        <v>52.33</v>
      </c>
      <c r="AB36" s="30">
        <v>40</v>
      </c>
      <c r="AC36" s="30">
        <v>39</v>
      </c>
      <c r="AD36" s="28">
        <v>34</v>
      </c>
      <c r="AF36" s="29">
        <f t="shared" si="13"/>
        <v>231.33</v>
      </c>
      <c r="AG36" s="34" t="b">
        <f t="shared" si="14"/>
        <v>1</v>
      </c>
      <c r="AH36" s="34" t="b">
        <f t="shared" si="11"/>
        <v>0</v>
      </c>
      <c r="AI36" s="65" t="b">
        <f t="shared" si="15"/>
        <v>1</v>
      </c>
      <c r="AJ36" s="65" t="b">
        <f t="shared" si="3"/>
        <v>1</v>
      </c>
      <c r="AK36" s="65" t="b">
        <f t="shared" si="4"/>
        <v>0</v>
      </c>
      <c r="AL36" s="65" t="b">
        <f t="shared" si="16"/>
        <v>1</v>
      </c>
      <c r="AM36" s="65" t="b">
        <f t="shared" si="5"/>
        <v>0</v>
      </c>
    </row>
    <row r="37" spans="1:39" s="28" customFormat="1" x14ac:dyDescent="0.25">
      <c r="A37" s="28">
        <f t="shared" si="17"/>
        <v>34</v>
      </c>
      <c r="B37" s="71">
        <f t="shared" si="18"/>
        <v>11</v>
      </c>
      <c r="C37" s="157"/>
      <c r="D37" s="151" t="s">
        <v>219</v>
      </c>
      <c r="E37" s="151" t="s">
        <v>220</v>
      </c>
      <c r="F37" s="151" t="s">
        <v>221</v>
      </c>
      <c r="G37" s="151" t="s">
        <v>222</v>
      </c>
      <c r="H37" s="26" t="s">
        <v>19</v>
      </c>
      <c r="I37" s="155">
        <v>28</v>
      </c>
      <c r="J37" s="155"/>
      <c r="K37" s="155">
        <v>35</v>
      </c>
      <c r="L37" s="155"/>
      <c r="M37" s="155">
        <v>36</v>
      </c>
      <c r="N37" s="155"/>
      <c r="O37" s="155">
        <v>36</v>
      </c>
      <c r="P37" s="155"/>
      <c r="Q37" s="24">
        <f t="shared" si="19"/>
        <v>33.75</v>
      </c>
      <c r="R37" s="24">
        <f t="shared" si="9"/>
        <v>67.5</v>
      </c>
      <c r="S37" s="155">
        <v>61</v>
      </c>
      <c r="T37" s="155">
        <v>1</v>
      </c>
      <c r="U37" s="148">
        <v>70</v>
      </c>
      <c r="V37" s="149">
        <v>8</v>
      </c>
      <c r="W37" s="28">
        <v>61</v>
      </c>
      <c r="X37" s="28">
        <v>10</v>
      </c>
      <c r="Y37" s="30"/>
      <c r="Z37" s="30"/>
      <c r="AA37" s="29">
        <f t="shared" si="10"/>
        <v>64</v>
      </c>
      <c r="AB37" s="30">
        <v>40</v>
      </c>
      <c r="AC37" s="30">
        <v>38</v>
      </c>
      <c r="AD37" s="28">
        <v>40</v>
      </c>
      <c r="AF37" s="29">
        <f t="shared" si="13"/>
        <v>249.5</v>
      </c>
      <c r="AG37" s="34" t="b">
        <f t="shared" si="14"/>
        <v>1</v>
      </c>
      <c r="AH37" s="34" t="b">
        <f t="shared" si="11"/>
        <v>1</v>
      </c>
      <c r="AI37" s="65" t="b">
        <f t="shared" si="15"/>
        <v>1</v>
      </c>
      <c r="AJ37" s="65" t="b">
        <f t="shared" si="3"/>
        <v>1</v>
      </c>
      <c r="AK37" s="65" t="b">
        <f t="shared" si="4"/>
        <v>1</v>
      </c>
      <c r="AL37" s="65" t="b">
        <f t="shared" si="16"/>
        <v>1</v>
      </c>
      <c r="AM37" s="65" t="b">
        <f t="shared" si="5"/>
        <v>1</v>
      </c>
    </row>
    <row r="38" spans="1:39" s="28" customFormat="1" x14ac:dyDescent="0.25">
      <c r="A38" s="28">
        <f t="shared" si="17"/>
        <v>35</v>
      </c>
      <c r="B38" s="71">
        <f t="shared" si="18"/>
        <v>12</v>
      </c>
      <c r="C38" s="91"/>
      <c r="D38" s="151" t="s">
        <v>223</v>
      </c>
      <c r="E38" s="151" t="s">
        <v>224</v>
      </c>
      <c r="F38" s="151" t="s">
        <v>171</v>
      </c>
      <c r="G38" s="151" t="s">
        <v>225</v>
      </c>
      <c r="H38" s="26" t="s">
        <v>19</v>
      </c>
      <c r="I38" s="155">
        <v>28</v>
      </c>
      <c r="J38" s="155"/>
      <c r="K38" s="155">
        <v>36</v>
      </c>
      <c r="L38" s="155"/>
      <c r="M38" s="155">
        <v>35</v>
      </c>
      <c r="N38" s="155"/>
      <c r="O38" s="155">
        <v>36</v>
      </c>
      <c r="P38" s="155"/>
      <c r="Q38" s="24">
        <f t="shared" si="19"/>
        <v>33.75</v>
      </c>
      <c r="R38" s="24">
        <f t="shared" si="9"/>
        <v>67.5</v>
      </c>
      <c r="S38" s="155">
        <v>63</v>
      </c>
      <c r="T38" s="155">
        <v>18</v>
      </c>
      <c r="U38" s="148">
        <v>72</v>
      </c>
      <c r="V38" s="149">
        <v>15</v>
      </c>
      <c r="W38" s="28">
        <v>60</v>
      </c>
      <c r="X38" s="28">
        <v>24</v>
      </c>
      <c r="Y38" s="30"/>
      <c r="Z38" s="30"/>
      <c r="AA38" s="29">
        <f t="shared" si="10"/>
        <v>65</v>
      </c>
      <c r="AB38" s="30">
        <v>40</v>
      </c>
      <c r="AC38" s="30">
        <v>23</v>
      </c>
      <c r="AD38" s="28">
        <v>34</v>
      </c>
      <c r="AF38" s="29">
        <f t="shared" si="13"/>
        <v>229.5</v>
      </c>
      <c r="AG38" s="34" t="b">
        <f t="shared" si="14"/>
        <v>1</v>
      </c>
      <c r="AH38" s="34" t="b">
        <f t="shared" si="11"/>
        <v>1</v>
      </c>
      <c r="AI38" s="65" t="b">
        <f t="shared" si="15"/>
        <v>1</v>
      </c>
      <c r="AJ38" s="65" t="b">
        <f t="shared" si="3"/>
        <v>0</v>
      </c>
      <c r="AK38" s="65" t="b">
        <f t="shared" si="4"/>
        <v>0</v>
      </c>
      <c r="AL38" s="65" t="b">
        <f t="shared" si="16"/>
        <v>1</v>
      </c>
      <c r="AM38" s="65" t="b">
        <f t="shared" si="5"/>
        <v>0</v>
      </c>
    </row>
    <row r="39" spans="1:39" s="28" customFormat="1" x14ac:dyDescent="0.25">
      <c r="A39" s="28">
        <f>A38+1</f>
        <v>36</v>
      </c>
      <c r="B39" s="71">
        <f>B38+1</f>
        <v>13</v>
      </c>
      <c r="C39" s="91"/>
      <c r="D39" s="151" t="s">
        <v>226</v>
      </c>
      <c r="E39" s="151" t="s">
        <v>227</v>
      </c>
      <c r="F39" s="151" t="s">
        <v>116</v>
      </c>
      <c r="G39" s="151" t="s">
        <v>228</v>
      </c>
      <c r="H39" s="26" t="s">
        <v>19</v>
      </c>
      <c r="I39" s="155">
        <v>28</v>
      </c>
      <c r="J39" s="155"/>
      <c r="K39" s="155">
        <v>39</v>
      </c>
      <c r="L39" s="155"/>
      <c r="M39" s="155">
        <v>34</v>
      </c>
      <c r="N39" s="155"/>
      <c r="O39" s="155">
        <v>37</v>
      </c>
      <c r="P39" s="155"/>
      <c r="Q39" s="24">
        <f t="shared" si="19"/>
        <v>34.5</v>
      </c>
      <c r="R39" s="24">
        <f t="shared" si="9"/>
        <v>69</v>
      </c>
      <c r="S39" s="155">
        <v>54</v>
      </c>
      <c r="T39" s="155">
        <v>3</v>
      </c>
      <c r="U39" s="148">
        <v>61</v>
      </c>
      <c r="V39" s="149">
        <v>15</v>
      </c>
      <c r="W39" s="28">
        <v>66</v>
      </c>
      <c r="X39" s="28">
        <v>6</v>
      </c>
      <c r="Y39" s="30"/>
      <c r="Z39" s="30"/>
      <c r="AA39" s="29">
        <f t="shared" si="10"/>
        <v>60.33</v>
      </c>
      <c r="AB39" s="30">
        <v>30</v>
      </c>
      <c r="AC39" s="30">
        <v>33</v>
      </c>
      <c r="AD39" s="28">
        <v>46</v>
      </c>
      <c r="AF39" s="29">
        <f t="shared" si="13"/>
        <v>238.33</v>
      </c>
      <c r="AG39" s="34" t="b">
        <f t="shared" si="14"/>
        <v>1</v>
      </c>
      <c r="AH39" s="34" t="b">
        <f t="shared" si="11"/>
        <v>1</v>
      </c>
      <c r="AI39" s="65" t="b">
        <f t="shared" si="15"/>
        <v>0</v>
      </c>
      <c r="AJ39" s="65" t="b">
        <f t="shared" si="3"/>
        <v>1</v>
      </c>
      <c r="AK39" s="65" t="b">
        <f t="shared" si="4"/>
        <v>1</v>
      </c>
      <c r="AL39" s="65" t="b">
        <f t="shared" si="16"/>
        <v>1</v>
      </c>
      <c r="AM39" s="65" t="b">
        <f t="shared" si="5"/>
        <v>0</v>
      </c>
    </row>
    <row r="40" spans="1:39" s="28" customFormat="1" x14ac:dyDescent="0.25">
      <c r="A40" s="28">
        <f t="shared" si="17"/>
        <v>37</v>
      </c>
      <c r="B40" s="71">
        <f t="shared" si="18"/>
        <v>14</v>
      </c>
      <c r="C40" s="91"/>
      <c r="D40" s="151" t="s">
        <v>229</v>
      </c>
      <c r="E40" s="151" t="s">
        <v>230</v>
      </c>
      <c r="F40" s="151" t="s">
        <v>113</v>
      </c>
      <c r="G40" s="151" t="s">
        <v>231</v>
      </c>
      <c r="H40" s="26" t="s">
        <v>19</v>
      </c>
      <c r="I40" s="155">
        <v>26</v>
      </c>
      <c r="J40" s="155"/>
      <c r="K40" s="155">
        <v>37</v>
      </c>
      <c r="L40" s="155"/>
      <c r="M40" s="155">
        <v>33</v>
      </c>
      <c r="N40" s="155"/>
      <c r="O40" s="155">
        <v>38</v>
      </c>
      <c r="P40" s="155"/>
      <c r="Q40" s="24">
        <f t="shared" si="19"/>
        <v>33.5</v>
      </c>
      <c r="R40" s="24">
        <f t="shared" si="9"/>
        <v>67</v>
      </c>
      <c r="S40" s="155">
        <v>64</v>
      </c>
      <c r="T40" s="155">
        <v>1</v>
      </c>
      <c r="U40" s="148">
        <v>70</v>
      </c>
      <c r="V40" s="149">
        <v>9</v>
      </c>
      <c r="W40" s="28">
        <v>57</v>
      </c>
      <c r="X40" s="28">
        <v>26</v>
      </c>
      <c r="Y40" s="30"/>
      <c r="Z40" s="30"/>
      <c r="AA40" s="29">
        <f t="shared" si="10"/>
        <v>63.67</v>
      </c>
      <c r="AB40" s="30">
        <v>40</v>
      </c>
      <c r="AC40" s="30">
        <v>37</v>
      </c>
      <c r="AD40" s="28">
        <v>36</v>
      </c>
      <c r="AF40" s="29">
        <f t="shared" si="13"/>
        <v>243.67</v>
      </c>
      <c r="AG40" s="34" t="b">
        <f t="shared" si="14"/>
        <v>1</v>
      </c>
      <c r="AH40" s="34" t="b">
        <f t="shared" si="11"/>
        <v>1</v>
      </c>
      <c r="AI40" s="65" t="b">
        <f t="shared" si="15"/>
        <v>1</v>
      </c>
      <c r="AJ40" s="65" t="b">
        <f t="shared" si="3"/>
        <v>1</v>
      </c>
      <c r="AK40" s="65" t="b">
        <f t="shared" si="4"/>
        <v>1</v>
      </c>
      <c r="AL40" s="65" t="b">
        <f t="shared" si="16"/>
        <v>1</v>
      </c>
      <c r="AM40" s="65" t="b">
        <f t="shared" si="5"/>
        <v>1</v>
      </c>
    </row>
    <row r="41" spans="1:39" s="28" customFormat="1" x14ac:dyDescent="0.25">
      <c r="A41" s="28">
        <f t="shared" si="17"/>
        <v>38</v>
      </c>
      <c r="B41" s="71">
        <f t="shared" si="18"/>
        <v>15</v>
      </c>
      <c r="C41" s="91"/>
      <c r="D41" s="151" t="s">
        <v>232</v>
      </c>
      <c r="E41" s="151" t="s">
        <v>233</v>
      </c>
      <c r="F41" s="151" t="s">
        <v>128</v>
      </c>
      <c r="G41" s="151" t="s">
        <v>234</v>
      </c>
      <c r="H41" s="26" t="s">
        <v>19</v>
      </c>
      <c r="I41" s="155">
        <v>27</v>
      </c>
      <c r="J41" s="155"/>
      <c r="K41" s="155">
        <v>33</v>
      </c>
      <c r="L41" s="155"/>
      <c r="M41" s="155">
        <v>28</v>
      </c>
      <c r="N41" s="155"/>
      <c r="O41" s="155">
        <v>34</v>
      </c>
      <c r="P41" s="155"/>
      <c r="Q41" s="24">
        <f t="shared" si="19"/>
        <v>30.5</v>
      </c>
      <c r="R41" s="24">
        <f t="shared" si="9"/>
        <v>61</v>
      </c>
      <c r="S41" s="155">
        <v>43</v>
      </c>
      <c r="T41" s="155">
        <v>24</v>
      </c>
      <c r="U41" s="148">
        <v>62</v>
      </c>
      <c r="V41" s="149">
        <v>6</v>
      </c>
      <c r="W41" s="28">
        <v>65</v>
      </c>
      <c r="X41" s="28">
        <v>15</v>
      </c>
      <c r="Y41" s="30"/>
      <c r="Z41" s="30"/>
      <c r="AA41" s="29">
        <f t="shared" si="10"/>
        <v>56.67</v>
      </c>
      <c r="AB41" s="30">
        <v>40</v>
      </c>
      <c r="AC41" s="30">
        <v>39</v>
      </c>
      <c r="AD41" s="28">
        <v>41</v>
      </c>
      <c r="AF41" s="29">
        <f t="shared" si="13"/>
        <v>237.67</v>
      </c>
      <c r="AG41" s="34" t="b">
        <f t="shared" si="14"/>
        <v>1</v>
      </c>
      <c r="AH41" s="34" t="b">
        <f t="shared" si="11"/>
        <v>1</v>
      </c>
      <c r="AI41" s="65" t="b">
        <f t="shared" si="15"/>
        <v>1</v>
      </c>
      <c r="AJ41" s="65" t="b">
        <f t="shared" si="3"/>
        <v>1</v>
      </c>
      <c r="AK41" s="65" t="b">
        <f t="shared" si="4"/>
        <v>1</v>
      </c>
      <c r="AL41" s="65" t="b">
        <f t="shared" si="16"/>
        <v>1</v>
      </c>
      <c r="AM41" s="65" t="b">
        <f t="shared" si="5"/>
        <v>1</v>
      </c>
    </row>
    <row r="42" spans="1:39" s="28" customFormat="1" x14ac:dyDescent="0.25">
      <c r="A42" s="28">
        <f t="shared" si="17"/>
        <v>39</v>
      </c>
      <c r="B42" s="71">
        <f t="shared" si="18"/>
        <v>16</v>
      </c>
      <c r="C42" s="122"/>
      <c r="D42" s="111" t="s">
        <v>235</v>
      </c>
      <c r="E42" s="111" t="s">
        <v>236</v>
      </c>
      <c r="F42" s="111" t="s">
        <v>132</v>
      </c>
      <c r="G42" s="111" t="s">
        <v>237</v>
      </c>
      <c r="H42" s="26" t="s">
        <v>19</v>
      </c>
      <c r="I42" s="155">
        <v>28</v>
      </c>
      <c r="J42" s="155"/>
      <c r="K42" s="23">
        <v>35</v>
      </c>
      <c r="L42" s="149"/>
      <c r="M42" s="23">
        <v>38</v>
      </c>
      <c r="N42" s="149"/>
      <c r="O42" s="23">
        <v>35</v>
      </c>
      <c r="P42" s="149"/>
      <c r="Q42" s="24">
        <f t="shared" si="19"/>
        <v>34</v>
      </c>
      <c r="R42" s="24">
        <f t="shared" si="9"/>
        <v>68</v>
      </c>
      <c r="S42" s="148">
        <v>44</v>
      </c>
      <c r="T42" s="149">
        <v>11</v>
      </c>
      <c r="U42" s="148">
        <v>55</v>
      </c>
      <c r="V42" s="149">
        <v>21</v>
      </c>
      <c r="W42" s="28">
        <v>62</v>
      </c>
      <c r="X42" s="28">
        <v>9</v>
      </c>
      <c r="Y42" s="30"/>
      <c r="Z42" s="30"/>
      <c r="AA42" s="29">
        <f t="shared" si="10"/>
        <v>53.67</v>
      </c>
      <c r="AB42" s="30">
        <v>40</v>
      </c>
      <c r="AC42" s="30">
        <v>33</v>
      </c>
      <c r="AD42" s="28">
        <v>41</v>
      </c>
      <c r="AF42" s="29">
        <f t="shared" si="13"/>
        <v>235.67</v>
      </c>
      <c r="AG42" s="34" t="b">
        <f t="shared" si="14"/>
        <v>1</v>
      </c>
      <c r="AH42" s="34" t="b">
        <f t="shared" si="11"/>
        <v>0</v>
      </c>
      <c r="AI42" s="65" t="b">
        <f t="shared" ref="AI42:AI52" si="20">IF(AB42,AB42=40)</f>
        <v>1</v>
      </c>
      <c r="AJ42" s="65" t="b">
        <f t="shared" ref="AJ42:AJ52" si="21">IF(AC42,AC42&gt;=32,AC42&lt;32)</f>
        <v>1</v>
      </c>
      <c r="AK42" s="65" t="b">
        <f t="shared" ref="AK42:AK52" si="22">IF(AD42,AD42&gt;=35,AD42&lt;35)</f>
        <v>1</v>
      </c>
      <c r="AL42" s="65" t="b">
        <f t="shared" si="16"/>
        <v>1</v>
      </c>
      <c r="AM42" s="65" t="b">
        <f t="shared" si="5"/>
        <v>0</v>
      </c>
    </row>
    <row r="43" spans="1:39" s="28" customFormat="1" x14ac:dyDescent="0.25">
      <c r="A43" s="28">
        <f t="shared" si="17"/>
        <v>40</v>
      </c>
      <c r="B43" s="71">
        <f t="shared" si="18"/>
        <v>17</v>
      </c>
      <c r="C43" s="122"/>
      <c r="D43" s="111" t="s">
        <v>238</v>
      </c>
      <c r="E43" s="111" t="s">
        <v>239</v>
      </c>
      <c r="F43" s="111" t="s">
        <v>240</v>
      </c>
      <c r="G43" s="111" t="s">
        <v>241</v>
      </c>
      <c r="H43" s="26" t="s">
        <v>19</v>
      </c>
      <c r="I43" s="155">
        <v>27</v>
      </c>
      <c r="J43" s="155"/>
      <c r="K43" s="23">
        <v>38</v>
      </c>
      <c r="L43" s="149"/>
      <c r="M43" s="23">
        <v>35</v>
      </c>
      <c r="N43" s="149"/>
      <c r="O43" s="23">
        <v>33</v>
      </c>
      <c r="P43" s="149"/>
      <c r="Q43" s="24">
        <f t="shared" si="19"/>
        <v>33.25</v>
      </c>
      <c r="R43" s="24">
        <f t="shared" si="9"/>
        <v>66.5</v>
      </c>
      <c r="S43" s="148">
        <v>61.5</v>
      </c>
      <c r="T43" s="149">
        <v>21</v>
      </c>
      <c r="U43" s="148">
        <v>47</v>
      </c>
      <c r="V43" s="149">
        <v>11</v>
      </c>
      <c r="W43" s="28">
        <v>0</v>
      </c>
      <c r="X43" s="28">
        <v>20</v>
      </c>
      <c r="Y43" s="30"/>
      <c r="Z43" s="30"/>
      <c r="AA43" s="29">
        <f t="shared" si="10"/>
        <v>36.17</v>
      </c>
      <c r="AB43" s="30">
        <v>40</v>
      </c>
      <c r="AC43" s="30">
        <v>36</v>
      </c>
      <c r="AD43" s="28">
        <v>33</v>
      </c>
      <c r="AF43" s="29">
        <f t="shared" si="13"/>
        <v>211.67</v>
      </c>
      <c r="AG43" s="34" t="b">
        <f t="shared" si="14"/>
        <v>1</v>
      </c>
      <c r="AH43" s="34" t="b">
        <f t="shared" si="11"/>
        <v>0</v>
      </c>
      <c r="AI43" s="65" t="b">
        <f t="shared" si="20"/>
        <v>1</v>
      </c>
      <c r="AJ43" s="65" t="b">
        <f t="shared" si="21"/>
        <v>1</v>
      </c>
      <c r="AK43" s="65" t="b">
        <f t="shared" si="22"/>
        <v>0</v>
      </c>
      <c r="AL43" s="65" t="b">
        <f t="shared" si="16"/>
        <v>1</v>
      </c>
      <c r="AM43" s="65" t="b">
        <f t="shared" si="5"/>
        <v>0</v>
      </c>
    </row>
    <row r="44" spans="1:39" s="28" customFormat="1" x14ac:dyDescent="0.25">
      <c r="A44" s="28">
        <f t="shared" si="17"/>
        <v>41</v>
      </c>
      <c r="B44" s="71">
        <f t="shared" si="18"/>
        <v>18</v>
      </c>
      <c r="C44" s="122"/>
      <c r="D44" s="111" t="s">
        <v>242</v>
      </c>
      <c r="E44" s="111" t="s">
        <v>243</v>
      </c>
      <c r="F44" s="111" t="s">
        <v>153</v>
      </c>
      <c r="G44" s="111" t="s">
        <v>244</v>
      </c>
      <c r="H44" s="26" t="s">
        <v>19</v>
      </c>
      <c r="I44" s="155">
        <v>26</v>
      </c>
      <c r="J44" s="155"/>
      <c r="K44" s="23">
        <v>34</v>
      </c>
      <c r="L44" s="149"/>
      <c r="M44" s="23">
        <v>34</v>
      </c>
      <c r="N44" s="149"/>
      <c r="O44" s="23">
        <v>35</v>
      </c>
      <c r="P44" s="149"/>
      <c r="Q44" s="24">
        <f t="shared" si="19"/>
        <v>32.25</v>
      </c>
      <c r="R44" s="24">
        <f t="shared" si="9"/>
        <v>64.5</v>
      </c>
      <c r="S44" s="148">
        <v>45</v>
      </c>
      <c r="T44" s="149">
        <v>17</v>
      </c>
      <c r="U44" s="148">
        <v>62</v>
      </c>
      <c r="V44" s="149">
        <v>7</v>
      </c>
      <c r="W44" s="28">
        <v>74</v>
      </c>
      <c r="X44" s="28">
        <v>15</v>
      </c>
      <c r="Y44" s="30"/>
      <c r="Z44" s="30"/>
      <c r="AA44" s="29">
        <f t="shared" si="10"/>
        <v>60.33</v>
      </c>
      <c r="AB44" s="30">
        <v>40</v>
      </c>
      <c r="AC44" s="30">
        <v>36</v>
      </c>
      <c r="AD44" s="28">
        <v>38</v>
      </c>
      <c r="AF44" s="29">
        <f t="shared" si="13"/>
        <v>238.83</v>
      </c>
      <c r="AG44" s="34" t="b">
        <f t="shared" si="14"/>
        <v>1</v>
      </c>
      <c r="AH44" s="34" t="b">
        <f t="shared" si="11"/>
        <v>1</v>
      </c>
      <c r="AI44" s="65" t="b">
        <f t="shared" si="20"/>
        <v>1</v>
      </c>
      <c r="AJ44" s="65" t="b">
        <f t="shared" si="21"/>
        <v>1</v>
      </c>
      <c r="AK44" s="65" t="b">
        <f t="shared" si="22"/>
        <v>1</v>
      </c>
      <c r="AL44" s="65" t="b">
        <f t="shared" si="16"/>
        <v>1</v>
      </c>
      <c r="AM44" s="65" t="b">
        <f t="shared" si="5"/>
        <v>1</v>
      </c>
    </row>
    <row r="45" spans="1:39" s="28" customFormat="1" x14ac:dyDescent="0.25">
      <c r="A45" s="28">
        <f t="shared" si="17"/>
        <v>42</v>
      </c>
      <c r="B45" s="71">
        <f t="shared" si="18"/>
        <v>19</v>
      </c>
      <c r="C45" s="122"/>
      <c r="D45" s="111" t="s">
        <v>245</v>
      </c>
      <c r="E45" s="111" t="s">
        <v>246</v>
      </c>
      <c r="F45" s="111" t="s">
        <v>124</v>
      </c>
      <c r="G45" s="111" t="s">
        <v>247</v>
      </c>
      <c r="H45" s="26" t="s">
        <v>19</v>
      </c>
      <c r="I45" s="155">
        <v>26</v>
      </c>
      <c r="J45" s="155"/>
      <c r="K45" s="23">
        <v>37</v>
      </c>
      <c r="L45" s="149"/>
      <c r="M45" s="23">
        <v>34</v>
      </c>
      <c r="N45" s="149"/>
      <c r="O45" s="23">
        <v>37</v>
      </c>
      <c r="P45" s="149"/>
      <c r="Q45" s="24">
        <f t="shared" si="19"/>
        <v>33.5</v>
      </c>
      <c r="R45" s="24">
        <f t="shared" si="9"/>
        <v>67</v>
      </c>
      <c r="S45" s="148">
        <v>39</v>
      </c>
      <c r="T45" s="149">
        <v>16</v>
      </c>
      <c r="U45" s="148">
        <v>71</v>
      </c>
      <c r="V45" s="149">
        <v>18</v>
      </c>
      <c r="W45" s="28">
        <v>65</v>
      </c>
      <c r="X45" s="28">
        <v>9</v>
      </c>
      <c r="Y45" s="30"/>
      <c r="Z45" s="30"/>
      <c r="AA45" s="29">
        <f t="shared" si="10"/>
        <v>58.33</v>
      </c>
      <c r="AB45" s="30">
        <v>40</v>
      </c>
      <c r="AC45" s="30">
        <v>36</v>
      </c>
      <c r="AD45" s="28">
        <v>43</v>
      </c>
      <c r="AF45" s="29">
        <f t="shared" si="13"/>
        <v>244.33</v>
      </c>
      <c r="AG45" s="34" t="b">
        <f t="shared" si="14"/>
        <v>1</v>
      </c>
      <c r="AH45" s="34" t="b">
        <f t="shared" si="11"/>
        <v>1</v>
      </c>
      <c r="AI45" s="65" t="b">
        <f t="shared" si="20"/>
        <v>1</v>
      </c>
      <c r="AJ45" s="65" t="b">
        <f t="shared" si="21"/>
        <v>1</v>
      </c>
      <c r="AK45" s="65" t="b">
        <f t="shared" si="22"/>
        <v>1</v>
      </c>
      <c r="AL45" s="65" t="b">
        <f t="shared" si="16"/>
        <v>1</v>
      </c>
      <c r="AM45" s="65" t="b">
        <f t="shared" si="5"/>
        <v>1</v>
      </c>
    </row>
    <row r="46" spans="1:39" s="28" customFormat="1" x14ac:dyDescent="0.25">
      <c r="A46" s="28">
        <f t="shared" si="17"/>
        <v>43</v>
      </c>
      <c r="B46" s="71">
        <f t="shared" si="18"/>
        <v>20</v>
      </c>
      <c r="C46" s="122"/>
      <c r="D46" s="111" t="s">
        <v>248</v>
      </c>
      <c r="E46" s="111" t="s">
        <v>249</v>
      </c>
      <c r="F46" s="111" t="s">
        <v>164</v>
      </c>
      <c r="G46" s="111" t="s">
        <v>250</v>
      </c>
      <c r="H46" s="26" t="s">
        <v>19</v>
      </c>
      <c r="I46" s="155">
        <v>32</v>
      </c>
      <c r="J46" s="155"/>
      <c r="K46" s="23">
        <v>37</v>
      </c>
      <c r="L46" s="149"/>
      <c r="M46" s="23">
        <v>37</v>
      </c>
      <c r="N46" s="149"/>
      <c r="O46" s="23">
        <v>36</v>
      </c>
      <c r="P46" s="149"/>
      <c r="Q46" s="24">
        <f t="shared" si="19"/>
        <v>35.5</v>
      </c>
      <c r="R46" s="24">
        <f t="shared" si="9"/>
        <v>71</v>
      </c>
      <c r="S46" s="148">
        <v>64</v>
      </c>
      <c r="T46" s="149">
        <v>7</v>
      </c>
      <c r="U46" s="148">
        <v>60</v>
      </c>
      <c r="V46" s="149">
        <v>24</v>
      </c>
      <c r="W46" s="28">
        <v>0</v>
      </c>
      <c r="X46" s="28">
        <v>6</v>
      </c>
      <c r="Y46" s="30"/>
      <c r="Z46" s="30"/>
      <c r="AA46" s="29">
        <f t="shared" si="10"/>
        <v>41.33</v>
      </c>
      <c r="AB46" s="30">
        <v>40</v>
      </c>
      <c r="AC46" s="30">
        <v>35</v>
      </c>
      <c r="AD46" s="28">
        <v>42</v>
      </c>
      <c r="AF46" s="29">
        <f t="shared" si="13"/>
        <v>229.33</v>
      </c>
      <c r="AG46" s="34" t="b">
        <f t="shared" si="14"/>
        <v>1</v>
      </c>
      <c r="AH46" s="34" t="b">
        <f t="shared" si="11"/>
        <v>0</v>
      </c>
      <c r="AI46" s="65" t="b">
        <f t="shared" si="20"/>
        <v>1</v>
      </c>
      <c r="AJ46" s="65" t="b">
        <f t="shared" si="21"/>
        <v>1</v>
      </c>
      <c r="AK46" s="65" t="b">
        <f t="shared" si="22"/>
        <v>1</v>
      </c>
      <c r="AL46" s="65" t="b">
        <f t="shared" si="16"/>
        <v>1</v>
      </c>
      <c r="AM46" s="65" t="b">
        <f t="shared" si="5"/>
        <v>0</v>
      </c>
    </row>
    <row r="47" spans="1:39" s="28" customFormat="1" x14ac:dyDescent="0.25">
      <c r="A47" s="28">
        <f t="shared" si="17"/>
        <v>44</v>
      </c>
      <c r="B47" s="71">
        <f t="shared" si="18"/>
        <v>21</v>
      </c>
      <c r="C47" s="122"/>
      <c r="D47" s="111" t="s">
        <v>251</v>
      </c>
      <c r="E47" s="111" t="s">
        <v>252</v>
      </c>
      <c r="F47" s="111" t="s">
        <v>120</v>
      </c>
      <c r="G47" s="111" t="s">
        <v>253</v>
      </c>
      <c r="H47" s="26" t="s">
        <v>19</v>
      </c>
      <c r="I47" s="155">
        <v>28</v>
      </c>
      <c r="J47" s="155"/>
      <c r="K47" s="23">
        <v>37</v>
      </c>
      <c r="L47" s="149"/>
      <c r="M47" s="23">
        <v>31</v>
      </c>
      <c r="N47" s="149"/>
      <c r="O47" s="23">
        <v>33</v>
      </c>
      <c r="P47" s="149"/>
      <c r="Q47" s="24">
        <f t="shared" si="19"/>
        <v>32.25</v>
      </c>
      <c r="R47" s="24">
        <f t="shared" si="9"/>
        <v>64.5</v>
      </c>
      <c r="S47" s="148">
        <v>62</v>
      </c>
      <c r="T47" s="149">
        <v>9</v>
      </c>
      <c r="U47" s="148">
        <v>66</v>
      </c>
      <c r="V47" s="149">
        <v>21</v>
      </c>
      <c r="W47" s="28">
        <v>69</v>
      </c>
      <c r="X47" s="28">
        <v>14</v>
      </c>
      <c r="Y47" s="30"/>
      <c r="Z47" s="30"/>
      <c r="AA47" s="29">
        <f t="shared" si="10"/>
        <v>65.67</v>
      </c>
      <c r="AB47" s="30">
        <v>30</v>
      </c>
      <c r="AC47" s="30">
        <v>35</v>
      </c>
      <c r="AD47" s="28">
        <v>36</v>
      </c>
      <c r="AF47" s="29">
        <f t="shared" si="13"/>
        <v>231.17</v>
      </c>
      <c r="AG47" s="34" t="b">
        <f t="shared" si="14"/>
        <v>1</v>
      </c>
      <c r="AH47" s="34" t="b">
        <f t="shared" si="11"/>
        <v>1</v>
      </c>
      <c r="AI47" s="65" t="b">
        <f t="shared" si="20"/>
        <v>0</v>
      </c>
      <c r="AJ47" s="65" t="b">
        <f t="shared" si="21"/>
        <v>1</v>
      </c>
      <c r="AK47" s="65" t="b">
        <f t="shared" si="22"/>
        <v>1</v>
      </c>
      <c r="AL47" s="65" t="b">
        <f t="shared" si="16"/>
        <v>1</v>
      </c>
      <c r="AM47" s="65" t="b">
        <f t="shared" si="5"/>
        <v>0</v>
      </c>
    </row>
    <row r="48" spans="1:39" s="28" customFormat="1" x14ac:dyDescent="0.25">
      <c r="A48" s="28">
        <f t="shared" si="17"/>
        <v>45</v>
      </c>
      <c r="B48" s="71">
        <f t="shared" si="18"/>
        <v>22</v>
      </c>
      <c r="C48" s="122"/>
      <c r="D48" s="111" t="s">
        <v>254</v>
      </c>
      <c r="E48" s="111" t="s">
        <v>255</v>
      </c>
      <c r="F48" s="111" t="s">
        <v>120</v>
      </c>
      <c r="G48" s="111" t="s">
        <v>256</v>
      </c>
      <c r="H48" s="26" t="s">
        <v>19</v>
      </c>
      <c r="I48" s="155">
        <v>33</v>
      </c>
      <c r="J48" s="155"/>
      <c r="K48" s="23">
        <v>37</v>
      </c>
      <c r="L48" s="149"/>
      <c r="M48" s="23">
        <v>35</v>
      </c>
      <c r="N48" s="149"/>
      <c r="O48" s="23">
        <v>37</v>
      </c>
      <c r="P48" s="149"/>
      <c r="Q48" s="24">
        <f t="shared" si="19"/>
        <v>35.5</v>
      </c>
      <c r="R48" s="24">
        <f t="shared" si="9"/>
        <v>71</v>
      </c>
      <c r="S48" s="148">
        <v>77</v>
      </c>
      <c r="T48" s="149">
        <v>17</v>
      </c>
      <c r="U48" s="148">
        <v>69</v>
      </c>
      <c r="V48" s="149">
        <v>14</v>
      </c>
      <c r="W48" s="28">
        <v>74</v>
      </c>
      <c r="X48" s="28">
        <v>8</v>
      </c>
      <c r="Y48" s="30"/>
      <c r="Z48" s="30"/>
      <c r="AA48" s="29">
        <f t="shared" si="10"/>
        <v>73.33</v>
      </c>
      <c r="AB48" s="30">
        <v>40</v>
      </c>
      <c r="AC48" s="30">
        <v>37</v>
      </c>
      <c r="AD48" s="28">
        <v>42</v>
      </c>
      <c r="AF48" s="29">
        <f t="shared" si="13"/>
        <v>263.33</v>
      </c>
      <c r="AG48" s="34" t="b">
        <f t="shared" si="14"/>
        <v>1</v>
      </c>
      <c r="AH48" s="34" t="b">
        <f t="shared" si="11"/>
        <v>1</v>
      </c>
      <c r="AI48" s="65" t="b">
        <f t="shared" si="20"/>
        <v>1</v>
      </c>
      <c r="AJ48" s="65" t="b">
        <f t="shared" si="21"/>
        <v>1</v>
      </c>
      <c r="AK48" s="65" t="b">
        <f t="shared" si="22"/>
        <v>1</v>
      </c>
      <c r="AL48" s="65" t="b">
        <f t="shared" si="16"/>
        <v>1</v>
      </c>
      <c r="AM48" s="65" t="b">
        <f t="shared" si="5"/>
        <v>1</v>
      </c>
    </row>
    <row r="49" spans="1:39" s="28" customFormat="1" x14ac:dyDescent="0.25">
      <c r="A49" s="28">
        <f t="shared" si="17"/>
        <v>46</v>
      </c>
      <c r="B49" s="71">
        <f t="shared" si="18"/>
        <v>23</v>
      </c>
      <c r="C49" s="118"/>
      <c r="D49" s="111" t="s">
        <v>257</v>
      </c>
      <c r="E49" s="111" t="s">
        <v>258</v>
      </c>
      <c r="F49" s="111" t="s">
        <v>146</v>
      </c>
      <c r="G49" s="111" t="s">
        <v>259</v>
      </c>
      <c r="H49" s="26" t="s">
        <v>19</v>
      </c>
      <c r="I49" s="155">
        <v>32</v>
      </c>
      <c r="J49" s="155"/>
      <c r="K49" s="23">
        <v>37</v>
      </c>
      <c r="L49" s="149"/>
      <c r="M49" s="23">
        <v>34</v>
      </c>
      <c r="N49" s="149"/>
      <c r="O49" s="23">
        <v>37</v>
      </c>
      <c r="P49" s="149"/>
      <c r="Q49" s="24">
        <f t="shared" si="19"/>
        <v>35</v>
      </c>
      <c r="R49" s="24">
        <f t="shared" si="9"/>
        <v>70</v>
      </c>
      <c r="S49" s="148">
        <v>61</v>
      </c>
      <c r="T49" s="149">
        <v>15</v>
      </c>
      <c r="U49" s="148">
        <v>64</v>
      </c>
      <c r="V49" s="149">
        <v>6</v>
      </c>
      <c r="W49" s="28">
        <v>69</v>
      </c>
      <c r="X49" s="28">
        <v>10</v>
      </c>
      <c r="Y49" s="30"/>
      <c r="Z49" s="30"/>
      <c r="AA49" s="29">
        <f t="shared" si="10"/>
        <v>64.67</v>
      </c>
      <c r="AB49" s="30">
        <v>40</v>
      </c>
      <c r="AC49" s="30">
        <v>32</v>
      </c>
      <c r="AD49" s="28">
        <v>41</v>
      </c>
      <c r="AF49" s="29">
        <f t="shared" si="13"/>
        <v>247.67</v>
      </c>
      <c r="AG49" s="34" t="b">
        <f t="shared" si="14"/>
        <v>1</v>
      </c>
      <c r="AH49" s="34" t="b">
        <f t="shared" si="11"/>
        <v>1</v>
      </c>
      <c r="AI49" s="65" t="b">
        <f t="shared" si="20"/>
        <v>1</v>
      </c>
      <c r="AJ49" s="65" t="b">
        <f t="shared" si="21"/>
        <v>1</v>
      </c>
      <c r="AK49" s="65" t="b">
        <f t="shared" si="22"/>
        <v>1</v>
      </c>
      <c r="AL49" s="65" t="b">
        <f t="shared" si="16"/>
        <v>1</v>
      </c>
      <c r="AM49" s="65" t="b">
        <f t="shared" si="5"/>
        <v>1</v>
      </c>
    </row>
    <row r="50" spans="1:39" s="28" customFormat="1" x14ac:dyDescent="0.25">
      <c r="A50" s="28">
        <f t="shared" si="17"/>
        <v>47</v>
      </c>
      <c r="B50" s="71">
        <f t="shared" si="18"/>
        <v>24</v>
      </c>
      <c r="C50" s="118"/>
      <c r="D50" s="151" t="s">
        <v>825</v>
      </c>
      <c r="E50" s="111" t="s">
        <v>260</v>
      </c>
      <c r="F50" s="111" t="s">
        <v>149</v>
      </c>
      <c r="G50" s="111" t="s">
        <v>261</v>
      </c>
      <c r="H50" s="26" t="s">
        <v>19</v>
      </c>
      <c r="I50" s="155">
        <v>31</v>
      </c>
      <c r="J50" s="155"/>
      <c r="K50" s="23">
        <v>37</v>
      </c>
      <c r="L50" s="149"/>
      <c r="M50" s="23">
        <v>36</v>
      </c>
      <c r="N50" s="149"/>
      <c r="O50" s="23">
        <v>37</v>
      </c>
      <c r="P50" s="149"/>
      <c r="Q50" s="24">
        <f t="shared" si="19"/>
        <v>35.25</v>
      </c>
      <c r="R50" s="24">
        <f t="shared" si="9"/>
        <v>70.5</v>
      </c>
      <c r="S50" s="148">
        <v>79</v>
      </c>
      <c r="T50" s="149">
        <v>16</v>
      </c>
      <c r="U50" s="148">
        <v>76</v>
      </c>
      <c r="V50" s="149">
        <v>13</v>
      </c>
      <c r="W50" s="28">
        <v>76</v>
      </c>
      <c r="X50" s="28">
        <v>16</v>
      </c>
      <c r="Y50" s="30"/>
      <c r="Z50" s="30"/>
      <c r="AA50" s="29">
        <f t="shared" si="10"/>
        <v>77</v>
      </c>
      <c r="AB50" s="30">
        <v>40</v>
      </c>
      <c r="AC50" s="30">
        <v>38</v>
      </c>
      <c r="AD50" s="28">
        <v>45</v>
      </c>
      <c r="AF50" s="29">
        <f t="shared" si="13"/>
        <v>270.5</v>
      </c>
      <c r="AG50" s="34" t="b">
        <f t="shared" si="14"/>
        <v>1</v>
      </c>
      <c r="AH50" s="34" t="b">
        <f t="shared" si="11"/>
        <v>1</v>
      </c>
      <c r="AI50" s="65" t="b">
        <f t="shared" si="20"/>
        <v>1</v>
      </c>
      <c r="AJ50" s="65" t="b">
        <f t="shared" si="21"/>
        <v>1</v>
      </c>
      <c r="AK50" s="65" t="b">
        <f t="shared" si="22"/>
        <v>1</v>
      </c>
      <c r="AL50" s="65" t="b">
        <f t="shared" si="16"/>
        <v>1</v>
      </c>
      <c r="AM50" s="65" t="b">
        <f t="shared" si="5"/>
        <v>1</v>
      </c>
    </row>
    <row r="51" spans="1:39" s="28" customFormat="1" x14ac:dyDescent="0.25">
      <c r="A51" s="28">
        <f t="shared" si="17"/>
        <v>48</v>
      </c>
      <c r="B51" s="71">
        <f t="shared" si="18"/>
        <v>25</v>
      </c>
      <c r="C51" s="118"/>
      <c r="D51" s="111" t="s">
        <v>262</v>
      </c>
      <c r="E51" s="111" t="s">
        <v>263</v>
      </c>
      <c r="F51" s="111" t="s">
        <v>171</v>
      </c>
      <c r="G51" s="111" t="s">
        <v>264</v>
      </c>
      <c r="H51" s="26" t="s">
        <v>19</v>
      </c>
      <c r="I51" s="155">
        <v>32</v>
      </c>
      <c r="J51" s="155"/>
      <c r="K51" s="23">
        <v>38</v>
      </c>
      <c r="L51" s="149"/>
      <c r="M51" s="23">
        <v>37</v>
      </c>
      <c r="N51" s="149"/>
      <c r="O51" s="23">
        <v>37</v>
      </c>
      <c r="P51" s="149"/>
      <c r="Q51" s="24">
        <f t="shared" si="19"/>
        <v>36</v>
      </c>
      <c r="R51" s="24">
        <f t="shared" si="9"/>
        <v>72</v>
      </c>
      <c r="S51" s="148">
        <v>59</v>
      </c>
      <c r="T51" s="149">
        <v>20</v>
      </c>
      <c r="U51" s="148">
        <v>66</v>
      </c>
      <c r="V51" s="149">
        <v>19</v>
      </c>
      <c r="W51" s="28">
        <v>72</v>
      </c>
      <c r="X51" s="28">
        <v>28</v>
      </c>
      <c r="Y51" s="30"/>
      <c r="Z51" s="30"/>
      <c r="AA51" s="29">
        <f t="shared" si="10"/>
        <v>65.67</v>
      </c>
      <c r="AB51" s="30">
        <v>40</v>
      </c>
      <c r="AC51" s="30">
        <v>33</v>
      </c>
      <c r="AD51" s="28">
        <v>42</v>
      </c>
      <c r="AF51" s="29">
        <f t="shared" si="13"/>
        <v>252.67</v>
      </c>
      <c r="AG51" s="34" t="b">
        <f t="shared" si="14"/>
        <v>1</v>
      </c>
      <c r="AH51" s="34" t="b">
        <f t="shared" si="11"/>
        <v>1</v>
      </c>
      <c r="AI51" s="65" t="b">
        <f t="shared" si="20"/>
        <v>1</v>
      </c>
      <c r="AJ51" s="65" t="b">
        <f t="shared" si="21"/>
        <v>1</v>
      </c>
      <c r="AK51" s="65" t="b">
        <f t="shared" si="22"/>
        <v>1</v>
      </c>
      <c r="AL51" s="65" t="b">
        <f t="shared" si="16"/>
        <v>1</v>
      </c>
      <c r="AM51" s="65" t="b">
        <f t="shared" si="5"/>
        <v>1</v>
      </c>
    </row>
    <row r="52" spans="1:39" x14ac:dyDescent="0.25">
      <c r="A52" s="28">
        <f t="shared" si="17"/>
        <v>49</v>
      </c>
      <c r="B52" s="71">
        <f t="shared" si="18"/>
        <v>26</v>
      </c>
      <c r="C52" s="118"/>
      <c r="D52" s="111" t="s">
        <v>265</v>
      </c>
      <c r="E52" s="111" t="s">
        <v>266</v>
      </c>
      <c r="F52" s="111" t="s">
        <v>181</v>
      </c>
      <c r="G52" s="111" t="s">
        <v>267</v>
      </c>
      <c r="H52" s="26" t="s">
        <v>19</v>
      </c>
      <c r="I52" s="155">
        <v>32</v>
      </c>
      <c r="J52" s="155"/>
      <c r="K52" s="23">
        <v>39</v>
      </c>
      <c r="L52" s="149"/>
      <c r="M52" s="23">
        <v>37</v>
      </c>
      <c r="N52" s="149"/>
      <c r="O52" s="23">
        <v>37</v>
      </c>
      <c r="P52" s="149"/>
      <c r="Q52" s="24">
        <f t="shared" si="19"/>
        <v>36.25</v>
      </c>
      <c r="R52" s="24">
        <f t="shared" si="9"/>
        <v>72.5</v>
      </c>
      <c r="S52" s="148">
        <v>58</v>
      </c>
      <c r="T52" s="149">
        <v>3</v>
      </c>
      <c r="U52" s="148">
        <v>69</v>
      </c>
      <c r="V52" s="149">
        <v>10</v>
      </c>
      <c r="W52" s="28">
        <v>66</v>
      </c>
      <c r="X52" s="28">
        <v>14</v>
      </c>
      <c r="Y52" s="30"/>
      <c r="Z52" s="30"/>
      <c r="AA52" s="29">
        <f t="shared" si="10"/>
        <v>64.33</v>
      </c>
      <c r="AB52" s="30">
        <v>40</v>
      </c>
      <c r="AC52" s="30">
        <v>42</v>
      </c>
      <c r="AD52" s="28">
        <v>36</v>
      </c>
      <c r="AE52" s="28"/>
      <c r="AF52" s="29">
        <f t="shared" si="13"/>
        <v>254.83</v>
      </c>
      <c r="AG52" s="34" t="b">
        <f t="shared" si="14"/>
        <v>1</v>
      </c>
      <c r="AH52" s="34" t="b">
        <f t="shared" si="11"/>
        <v>1</v>
      </c>
      <c r="AI52" s="65" t="b">
        <f t="shared" si="20"/>
        <v>1</v>
      </c>
      <c r="AJ52" s="65" t="b">
        <f t="shared" si="21"/>
        <v>1</v>
      </c>
      <c r="AK52" s="65" t="b">
        <f t="shared" si="22"/>
        <v>1</v>
      </c>
      <c r="AL52" s="65" t="b">
        <f t="shared" si="16"/>
        <v>1</v>
      </c>
      <c r="AM52" s="65" t="b">
        <f t="shared" si="5"/>
        <v>1</v>
      </c>
    </row>
    <row r="53" spans="1:39" s="28" customFormat="1" ht="16.5" thickBot="1" x14ac:dyDescent="0.3">
      <c r="A53" s="28" t="s">
        <v>17</v>
      </c>
      <c r="B53" s="23"/>
      <c r="C53" s="23"/>
      <c r="H53" s="44" t="s">
        <v>18</v>
      </c>
      <c r="I53" s="45">
        <f>AVERAGE(I27:I52)</f>
        <v>29.12</v>
      </c>
      <c r="J53" s="45"/>
      <c r="K53" s="45">
        <f>AVERAGE(K27:K52)</f>
        <v>36.770000000000003</v>
      </c>
      <c r="L53" s="45"/>
      <c r="M53" s="45">
        <f>AVERAGE(M27:M52)</f>
        <v>35.31</v>
      </c>
      <c r="N53" s="45"/>
      <c r="O53" s="45">
        <f>AVERAGE(O27:O52)</f>
        <v>36.31</v>
      </c>
      <c r="P53" s="45"/>
      <c r="Q53" s="52">
        <f>(I53+K53+M53)/3</f>
        <v>33.729999999999997</v>
      </c>
      <c r="R53" s="52">
        <f t="shared" si="9"/>
        <v>67.459999999999994</v>
      </c>
      <c r="S53" s="45">
        <f>AVERAGE(S27:S52)</f>
        <v>58.4</v>
      </c>
      <c r="T53" s="45"/>
      <c r="U53" s="45">
        <f>AVERAGE(U27:U52)</f>
        <v>65.42</v>
      </c>
      <c r="V53" s="45"/>
      <c r="W53" s="45">
        <f>AVERAGE(W27:W52)</f>
        <v>62.15</v>
      </c>
      <c r="X53" s="45"/>
      <c r="Y53" s="45" t="e">
        <f>AVERAGE(Y27:Y52)</f>
        <v>#DIV/0!</v>
      </c>
      <c r="Z53" s="45"/>
      <c r="AA53" s="63">
        <f>(S53+U53+W53)/3</f>
        <v>61.99</v>
      </c>
      <c r="AB53" s="45">
        <f>AVERAGE(AB27:AB52)</f>
        <v>37.31</v>
      </c>
      <c r="AC53" s="45">
        <f>AVERAGE(AC27:AC52)</f>
        <v>37.54</v>
      </c>
      <c r="AD53" s="45">
        <f>AVERAGE(AD27:AD52)</f>
        <v>39.880000000000003</v>
      </c>
      <c r="AE53" s="45" t="e">
        <f>AVERAGE(AE27:AE52)</f>
        <v>#DIV/0!</v>
      </c>
      <c r="AF53" s="29"/>
      <c r="AG53" s="34"/>
      <c r="AH53" s="34"/>
      <c r="AL53" s="65"/>
      <c r="AM53" s="65"/>
    </row>
    <row r="54" spans="1:39" s="28" customFormat="1" ht="31.5" x14ac:dyDescent="0.25">
      <c r="A54" s="28" t="s">
        <v>17</v>
      </c>
      <c r="B54" s="71"/>
      <c r="C54" s="26"/>
      <c r="D54" s="64" t="s">
        <v>101</v>
      </c>
      <c r="E54" s="64" t="s">
        <v>2</v>
      </c>
      <c r="F54" s="65" t="s">
        <v>3</v>
      </c>
      <c r="G54" s="65" t="s">
        <v>38</v>
      </c>
      <c r="H54" s="65" t="s">
        <v>4</v>
      </c>
      <c r="I54" s="37"/>
      <c r="J54" s="37"/>
      <c r="K54" s="37"/>
      <c r="L54" s="37"/>
      <c r="M54" s="37"/>
      <c r="N54" s="37"/>
      <c r="O54" s="37"/>
      <c r="P54" s="37"/>
      <c r="Q54" s="33"/>
      <c r="R54" s="33"/>
      <c r="S54" s="37"/>
      <c r="T54" s="37"/>
      <c r="U54" s="37"/>
      <c r="V54" s="37"/>
      <c r="W54" s="75"/>
      <c r="X54" s="75"/>
      <c r="Y54" s="76"/>
      <c r="Z54" s="76"/>
      <c r="AA54" s="29"/>
      <c r="AB54" s="76"/>
      <c r="AC54" s="76"/>
      <c r="AD54" s="75"/>
      <c r="AE54" s="75"/>
      <c r="AF54" s="29"/>
      <c r="AG54" s="34"/>
      <c r="AH54" s="34"/>
      <c r="AL54" s="65"/>
      <c r="AM54" s="65"/>
    </row>
    <row r="55" spans="1:39" s="28" customFormat="1" x14ac:dyDescent="0.25">
      <c r="A55" s="28">
        <v>50</v>
      </c>
      <c r="B55" s="71">
        <v>1</v>
      </c>
      <c r="C55" s="122"/>
      <c r="D55" s="151" t="s">
        <v>823</v>
      </c>
      <c r="E55" s="111" t="s">
        <v>268</v>
      </c>
      <c r="F55" s="111" t="s">
        <v>196</v>
      </c>
      <c r="G55" s="111" t="s">
        <v>269</v>
      </c>
      <c r="H55" s="26" t="s">
        <v>20</v>
      </c>
      <c r="I55" s="155">
        <v>33</v>
      </c>
      <c r="J55" s="155"/>
      <c r="K55" s="23">
        <v>30</v>
      </c>
      <c r="L55" s="149"/>
      <c r="M55" s="23">
        <v>31</v>
      </c>
      <c r="N55" s="149"/>
      <c r="O55" s="23">
        <v>32</v>
      </c>
      <c r="P55" s="149"/>
      <c r="Q55" s="24">
        <f>AVERAGE(I55,K55,M55,O55)</f>
        <v>31.5</v>
      </c>
      <c r="R55" s="24">
        <f t="shared" si="9"/>
        <v>63</v>
      </c>
      <c r="S55" s="148">
        <v>57</v>
      </c>
      <c r="T55" s="149">
        <v>27</v>
      </c>
      <c r="U55" s="148">
        <v>68</v>
      </c>
      <c r="V55" s="149">
        <v>27</v>
      </c>
      <c r="W55" s="28">
        <v>66</v>
      </c>
      <c r="X55" s="28">
        <v>3</v>
      </c>
      <c r="Y55" s="30"/>
      <c r="Z55" s="30"/>
      <c r="AA55" s="29">
        <f t="shared" si="10"/>
        <v>63.67</v>
      </c>
      <c r="AB55" s="30">
        <v>40</v>
      </c>
      <c r="AC55" s="30">
        <v>39</v>
      </c>
      <c r="AD55" s="28">
        <v>31</v>
      </c>
      <c r="AF55" s="29">
        <f t="shared" ref="AF55:AF79" si="23">SUM(R55 + AA55 +AB55 + AC55 + AD55)</f>
        <v>236.67</v>
      </c>
      <c r="AG55" s="34" t="b">
        <f t="shared" ref="AG55:AG78" si="24">IF(R55,R55&gt;=56,R55&lt;56)</f>
        <v>1</v>
      </c>
      <c r="AH55" s="34" t="b">
        <f t="shared" si="11"/>
        <v>1</v>
      </c>
      <c r="AI55" s="65" t="b">
        <f t="shared" ref="AI55:AI67" si="25">IF(AB55,AB55=40)</f>
        <v>1</v>
      </c>
      <c r="AJ55" s="65" t="b">
        <f t="shared" si="3"/>
        <v>1</v>
      </c>
      <c r="AK55" s="65" t="b">
        <f t="shared" si="4"/>
        <v>0</v>
      </c>
      <c r="AL55" s="65" t="b">
        <f t="shared" ref="AL55:AL78" si="26">IF(AF55,AF55&gt;=207,AF55&lt;207)</f>
        <v>1</v>
      </c>
      <c r="AM55" s="65" t="b">
        <f t="shared" si="5"/>
        <v>0</v>
      </c>
    </row>
    <row r="56" spans="1:39" x14ac:dyDescent="0.25">
      <c r="A56" s="28">
        <f t="shared" ref="A56:A78" si="27">A55+1</f>
        <v>51</v>
      </c>
      <c r="B56" s="71">
        <f t="shared" ref="B56:B78" si="28">B55+1</f>
        <v>2</v>
      </c>
      <c r="C56" s="122"/>
      <c r="D56" s="111" t="s">
        <v>270</v>
      </c>
      <c r="E56" s="111" t="s">
        <v>271</v>
      </c>
      <c r="F56" s="111" t="s">
        <v>203</v>
      </c>
      <c r="G56" s="111" t="s">
        <v>272</v>
      </c>
      <c r="H56" s="26" t="s">
        <v>20</v>
      </c>
      <c r="I56" s="155">
        <v>37</v>
      </c>
      <c r="J56" s="155"/>
      <c r="K56" s="23">
        <v>34</v>
      </c>
      <c r="L56" s="149"/>
      <c r="M56" s="23">
        <v>36</v>
      </c>
      <c r="N56" s="149"/>
      <c r="O56" s="23">
        <v>38</v>
      </c>
      <c r="P56" s="149"/>
      <c r="Q56" s="24">
        <f t="shared" ref="Q56:Q78" si="29">AVERAGE(I56,K56,M56,O56)</f>
        <v>36.25</v>
      </c>
      <c r="R56" s="24">
        <f t="shared" si="9"/>
        <v>72.5</v>
      </c>
      <c r="S56" s="148">
        <v>71</v>
      </c>
      <c r="T56" s="149">
        <v>12</v>
      </c>
      <c r="U56" s="148">
        <v>66</v>
      </c>
      <c r="V56" s="149">
        <v>12</v>
      </c>
      <c r="W56" s="28">
        <v>67</v>
      </c>
      <c r="X56" s="28">
        <v>23</v>
      </c>
      <c r="Y56" s="30"/>
      <c r="Z56" s="30"/>
      <c r="AA56" s="29">
        <f t="shared" si="10"/>
        <v>68</v>
      </c>
      <c r="AB56" s="30">
        <v>40</v>
      </c>
      <c r="AC56" s="30">
        <v>37</v>
      </c>
      <c r="AD56" s="28">
        <v>37</v>
      </c>
      <c r="AE56" s="28"/>
      <c r="AF56" s="29">
        <f t="shared" si="23"/>
        <v>254.5</v>
      </c>
      <c r="AG56" s="34" t="b">
        <f t="shared" si="24"/>
        <v>1</v>
      </c>
      <c r="AH56" s="34" t="b">
        <f t="shared" si="11"/>
        <v>1</v>
      </c>
      <c r="AI56" s="65" t="b">
        <f t="shared" si="25"/>
        <v>1</v>
      </c>
      <c r="AJ56" s="65" t="b">
        <f t="shared" si="3"/>
        <v>1</v>
      </c>
      <c r="AK56" s="65" t="b">
        <f t="shared" si="4"/>
        <v>1</v>
      </c>
      <c r="AL56" s="65" t="b">
        <f t="shared" si="26"/>
        <v>1</v>
      </c>
      <c r="AM56" s="65" t="b">
        <f t="shared" si="5"/>
        <v>1</v>
      </c>
    </row>
    <row r="57" spans="1:39" s="28" customFormat="1" x14ac:dyDescent="0.25">
      <c r="A57" s="28">
        <f t="shared" si="27"/>
        <v>52</v>
      </c>
      <c r="B57" s="71">
        <f t="shared" si="28"/>
        <v>3</v>
      </c>
      <c r="C57" s="118"/>
      <c r="D57" s="111" t="s">
        <v>273</v>
      </c>
      <c r="E57" s="111" t="s">
        <v>274</v>
      </c>
      <c r="F57" s="111" t="s">
        <v>120</v>
      </c>
      <c r="G57" s="111" t="s">
        <v>275</v>
      </c>
      <c r="H57" s="26" t="s">
        <v>20</v>
      </c>
      <c r="I57" s="155">
        <v>38</v>
      </c>
      <c r="J57" s="155"/>
      <c r="K57" s="23">
        <v>33</v>
      </c>
      <c r="L57" s="149"/>
      <c r="M57" s="23">
        <v>36</v>
      </c>
      <c r="N57" s="149"/>
      <c r="O57" s="23">
        <v>36</v>
      </c>
      <c r="P57" s="149"/>
      <c r="Q57" s="24">
        <f t="shared" si="29"/>
        <v>35.75</v>
      </c>
      <c r="R57" s="24">
        <f t="shared" si="9"/>
        <v>71.5</v>
      </c>
      <c r="S57" s="148">
        <v>60</v>
      </c>
      <c r="T57" s="149">
        <v>14</v>
      </c>
      <c r="U57" s="148">
        <v>68</v>
      </c>
      <c r="V57" s="149">
        <v>3</v>
      </c>
      <c r="W57" s="28">
        <v>66</v>
      </c>
      <c r="X57" s="28">
        <v>16</v>
      </c>
      <c r="Y57" s="30"/>
      <c r="Z57" s="30"/>
      <c r="AA57" s="29">
        <f t="shared" si="10"/>
        <v>64.67</v>
      </c>
      <c r="AB57" s="30">
        <v>40</v>
      </c>
      <c r="AC57" s="167">
        <v>37.5</v>
      </c>
      <c r="AD57" s="28">
        <v>43</v>
      </c>
      <c r="AF57" s="29">
        <f t="shared" si="23"/>
        <v>256.67</v>
      </c>
      <c r="AG57" s="34" t="b">
        <f t="shared" si="24"/>
        <v>1</v>
      </c>
      <c r="AH57" s="34" t="b">
        <f t="shared" si="11"/>
        <v>1</v>
      </c>
      <c r="AI57" s="65" t="b">
        <f t="shared" si="25"/>
        <v>1</v>
      </c>
      <c r="AJ57" s="65" t="b">
        <f t="shared" si="3"/>
        <v>1</v>
      </c>
      <c r="AK57" s="65" t="b">
        <f t="shared" si="4"/>
        <v>1</v>
      </c>
      <c r="AL57" s="65" t="b">
        <f t="shared" si="26"/>
        <v>1</v>
      </c>
      <c r="AM57" s="65" t="b">
        <f t="shared" si="5"/>
        <v>1</v>
      </c>
    </row>
    <row r="58" spans="1:39" s="28" customFormat="1" x14ac:dyDescent="0.25">
      <c r="A58" s="28">
        <f t="shared" si="27"/>
        <v>53</v>
      </c>
      <c r="B58" s="71">
        <f t="shared" si="28"/>
        <v>4</v>
      </c>
      <c r="C58" s="118"/>
      <c r="D58" s="111" t="s">
        <v>276</v>
      </c>
      <c r="E58" s="111" t="s">
        <v>277</v>
      </c>
      <c r="F58" s="111" t="s">
        <v>181</v>
      </c>
      <c r="G58" s="111" t="s">
        <v>278</v>
      </c>
      <c r="H58" s="26" t="s">
        <v>20</v>
      </c>
      <c r="I58" s="155">
        <v>38</v>
      </c>
      <c r="J58" s="155"/>
      <c r="K58" s="23">
        <v>38</v>
      </c>
      <c r="L58" s="149"/>
      <c r="M58" s="23">
        <v>39</v>
      </c>
      <c r="N58" s="149"/>
      <c r="O58" s="23">
        <v>38</v>
      </c>
      <c r="P58" s="149"/>
      <c r="Q58" s="24">
        <f t="shared" si="29"/>
        <v>38.25</v>
      </c>
      <c r="R58" s="24">
        <f t="shared" si="9"/>
        <v>76.5</v>
      </c>
      <c r="S58" s="148">
        <v>72</v>
      </c>
      <c r="T58" s="149">
        <v>13</v>
      </c>
      <c r="U58" s="148">
        <v>71</v>
      </c>
      <c r="V58" s="149">
        <v>17</v>
      </c>
      <c r="W58" s="28">
        <v>66</v>
      </c>
      <c r="X58" s="28">
        <v>8</v>
      </c>
      <c r="Y58" s="30"/>
      <c r="Z58" s="30"/>
      <c r="AA58" s="29">
        <f t="shared" si="10"/>
        <v>69.67</v>
      </c>
      <c r="AB58" s="30">
        <v>30</v>
      </c>
      <c r="AC58" s="167">
        <v>44</v>
      </c>
      <c r="AD58" s="28">
        <v>42</v>
      </c>
      <c r="AF58" s="29">
        <f t="shared" si="23"/>
        <v>262.17</v>
      </c>
      <c r="AG58" s="34" t="b">
        <f t="shared" si="24"/>
        <v>1</v>
      </c>
      <c r="AH58" s="34" t="b">
        <f t="shared" si="11"/>
        <v>1</v>
      </c>
      <c r="AI58" s="65" t="b">
        <f t="shared" si="25"/>
        <v>0</v>
      </c>
      <c r="AJ58" s="65" t="b">
        <f t="shared" si="3"/>
        <v>1</v>
      </c>
      <c r="AK58" s="65" t="b">
        <f t="shared" si="4"/>
        <v>1</v>
      </c>
      <c r="AL58" s="65" t="b">
        <f t="shared" si="26"/>
        <v>1</v>
      </c>
      <c r="AM58" s="65" t="b">
        <f t="shared" si="5"/>
        <v>0</v>
      </c>
    </row>
    <row r="59" spans="1:39" s="28" customFormat="1" x14ac:dyDescent="0.25">
      <c r="A59" s="28">
        <f t="shared" si="27"/>
        <v>54</v>
      </c>
      <c r="B59" s="71">
        <f t="shared" si="28"/>
        <v>5</v>
      </c>
      <c r="C59" s="118"/>
      <c r="D59" s="111" t="s">
        <v>279</v>
      </c>
      <c r="E59" s="111" t="s">
        <v>280</v>
      </c>
      <c r="F59" s="111" t="s">
        <v>128</v>
      </c>
      <c r="G59" s="111" t="s">
        <v>281</v>
      </c>
      <c r="H59" s="26" t="s">
        <v>20</v>
      </c>
      <c r="I59" s="155">
        <v>35</v>
      </c>
      <c r="J59" s="155"/>
      <c r="K59" s="23">
        <v>37</v>
      </c>
      <c r="L59" s="149"/>
      <c r="M59" s="23">
        <v>34</v>
      </c>
      <c r="N59" s="149"/>
      <c r="O59" s="23">
        <v>35</v>
      </c>
      <c r="P59" s="149"/>
      <c r="Q59" s="24">
        <f t="shared" si="29"/>
        <v>35.25</v>
      </c>
      <c r="R59" s="24">
        <f t="shared" si="9"/>
        <v>70.5</v>
      </c>
      <c r="S59" s="148">
        <v>57</v>
      </c>
      <c r="T59" s="149">
        <v>5</v>
      </c>
      <c r="U59" s="148">
        <v>68</v>
      </c>
      <c r="V59" s="149">
        <v>15</v>
      </c>
      <c r="W59" s="28">
        <v>68</v>
      </c>
      <c r="X59" s="28">
        <v>3</v>
      </c>
      <c r="Y59" s="30"/>
      <c r="Z59" s="30"/>
      <c r="AA59" s="29">
        <f t="shared" si="10"/>
        <v>64.33</v>
      </c>
      <c r="AB59" s="30">
        <v>40</v>
      </c>
      <c r="AC59" s="167">
        <v>38</v>
      </c>
      <c r="AD59" s="28">
        <v>37</v>
      </c>
      <c r="AF59" s="29">
        <f t="shared" si="23"/>
        <v>249.83</v>
      </c>
      <c r="AG59" s="34" t="b">
        <f t="shared" si="24"/>
        <v>1</v>
      </c>
      <c r="AH59" s="34" t="b">
        <f t="shared" si="11"/>
        <v>1</v>
      </c>
      <c r="AI59" s="65" t="b">
        <f t="shared" si="25"/>
        <v>1</v>
      </c>
      <c r="AJ59" s="65" t="b">
        <f t="shared" si="3"/>
        <v>1</v>
      </c>
      <c r="AK59" s="65" t="b">
        <f t="shared" si="4"/>
        <v>1</v>
      </c>
      <c r="AL59" s="65" t="b">
        <f t="shared" si="26"/>
        <v>1</v>
      </c>
      <c r="AM59" s="65" t="b">
        <f t="shared" si="5"/>
        <v>1</v>
      </c>
    </row>
    <row r="60" spans="1:39" s="28" customFormat="1" x14ac:dyDescent="0.25">
      <c r="A60" s="28">
        <f t="shared" si="27"/>
        <v>55</v>
      </c>
      <c r="B60" s="71">
        <f t="shared" si="28"/>
        <v>6</v>
      </c>
      <c r="C60" s="118"/>
      <c r="D60" s="111" t="s">
        <v>282</v>
      </c>
      <c r="E60" s="111" t="s">
        <v>283</v>
      </c>
      <c r="F60" s="111" t="s">
        <v>284</v>
      </c>
      <c r="G60" s="111" t="s">
        <v>285</v>
      </c>
      <c r="H60" s="26" t="s">
        <v>20</v>
      </c>
      <c r="I60" s="155">
        <v>37</v>
      </c>
      <c r="J60" s="155"/>
      <c r="K60" s="23">
        <v>37</v>
      </c>
      <c r="L60" s="149"/>
      <c r="M60" s="23">
        <v>38</v>
      </c>
      <c r="N60" s="149"/>
      <c r="O60" s="23">
        <v>39</v>
      </c>
      <c r="P60" s="149"/>
      <c r="Q60" s="24">
        <f t="shared" si="29"/>
        <v>37.75</v>
      </c>
      <c r="R60" s="24">
        <f t="shared" si="9"/>
        <v>75.5</v>
      </c>
      <c r="S60" s="148">
        <v>63</v>
      </c>
      <c r="T60" s="149">
        <v>6</v>
      </c>
      <c r="U60" s="148">
        <v>77</v>
      </c>
      <c r="V60" s="149">
        <v>9</v>
      </c>
      <c r="W60" s="28">
        <v>68</v>
      </c>
      <c r="X60" s="28">
        <v>21</v>
      </c>
      <c r="Y60" s="30"/>
      <c r="Z60" s="30"/>
      <c r="AA60" s="29">
        <f t="shared" si="10"/>
        <v>69.33</v>
      </c>
      <c r="AB60" s="30">
        <v>20</v>
      </c>
      <c r="AC60" s="167">
        <v>44</v>
      </c>
      <c r="AD60" s="28">
        <v>37</v>
      </c>
      <c r="AF60" s="29">
        <f t="shared" si="23"/>
        <v>245.83</v>
      </c>
      <c r="AG60" s="34" t="b">
        <f t="shared" si="24"/>
        <v>1</v>
      </c>
      <c r="AH60" s="34" t="b">
        <f t="shared" si="11"/>
        <v>1</v>
      </c>
      <c r="AI60" s="65" t="b">
        <f t="shared" si="25"/>
        <v>0</v>
      </c>
      <c r="AJ60" s="65" t="b">
        <f t="shared" si="3"/>
        <v>1</v>
      </c>
      <c r="AK60" s="65" t="b">
        <f t="shared" si="4"/>
        <v>1</v>
      </c>
      <c r="AL60" s="65" t="b">
        <f t="shared" si="26"/>
        <v>1</v>
      </c>
      <c r="AM60" s="65" t="b">
        <f t="shared" si="5"/>
        <v>0</v>
      </c>
    </row>
    <row r="61" spans="1:39" s="28" customFormat="1" x14ac:dyDescent="0.25">
      <c r="A61" s="28">
        <f t="shared" si="27"/>
        <v>56</v>
      </c>
      <c r="B61" s="71">
        <f t="shared" si="28"/>
        <v>7</v>
      </c>
      <c r="C61" s="118"/>
      <c r="D61" s="111" t="s">
        <v>286</v>
      </c>
      <c r="E61" s="111" t="s">
        <v>287</v>
      </c>
      <c r="F61" s="111" t="s">
        <v>181</v>
      </c>
      <c r="G61" s="111" t="s">
        <v>288</v>
      </c>
      <c r="H61" s="26" t="s">
        <v>20</v>
      </c>
      <c r="I61" s="155">
        <v>38</v>
      </c>
      <c r="J61" s="155"/>
      <c r="K61" s="23">
        <v>37</v>
      </c>
      <c r="L61" s="149"/>
      <c r="M61" s="23">
        <v>35</v>
      </c>
      <c r="N61" s="149"/>
      <c r="O61" s="23">
        <v>35</v>
      </c>
      <c r="P61" s="149"/>
      <c r="Q61" s="24">
        <f t="shared" si="29"/>
        <v>36.25</v>
      </c>
      <c r="R61" s="24">
        <f t="shared" si="9"/>
        <v>72.5</v>
      </c>
      <c r="S61" s="148">
        <v>65</v>
      </c>
      <c r="T61" s="149">
        <v>4</v>
      </c>
      <c r="U61" s="148">
        <v>67</v>
      </c>
      <c r="V61" s="149">
        <v>27</v>
      </c>
      <c r="W61" s="148">
        <v>70</v>
      </c>
      <c r="X61" s="149">
        <v>20</v>
      </c>
      <c r="Y61" s="30"/>
      <c r="Z61" s="30"/>
      <c r="AA61" s="29">
        <f t="shared" si="10"/>
        <v>67.33</v>
      </c>
      <c r="AB61" s="30">
        <v>40</v>
      </c>
      <c r="AC61" s="167">
        <v>41</v>
      </c>
      <c r="AD61" s="28">
        <v>38</v>
      </c>
      <c r="AF61" s="29">
        <f t="shared" si="23"/>
        <v>258.83</v>
      </c>
      <c r="AG61" s="34" t="b">
        <f t="shared" si="24"/>
        <v>1</v>
      </c>
      <c r="AH61" s="34" t="b">
        <f t="shared" si="11"/>
        <v>1</v>
      </c>
      <c r="AI61" s="65" t="b">
        <f t="shared" si="25"/>
        <v>1</v>
      </c>
      <c r="AJ61" s="65" t="b">
        <f t="shared" si="3"/>
        <v>1</v>
      </c>
      <c r="AK61" s="65" t="b">
        <f t="shared" si="4"/>
        <v>1</v>
      </c>
      <c r="AL61" s="65" t="b">
        <f t="shared" si="26"/>
        <v>1</v>
      </c>
      <c r="AM61" s="65" t="b">
        <f t="shared" si="5"/>
        <v>1</v>
      </c>
    </row>
    <row r="62" spans="1:39" s="28" customFormat="1" x14ac:dyDescent="0.25">
      <c r="A62" s="28">
        <f t="shared" si="27"/>
        <v>57</v>
      </c>
      <c r="B62" s="71">
        <f t="shared" si="28"/>
        <v>8</v>
      </c>
      <c r="C62" s="122"/>
      <c r="D62" s="111" t="s">
        <v>289</v>
      </c>
      <c r="E62" s="111" t="s">
        <v>290</v>
      </c>
      <c r="F62" s="111" t="s">
        <v>221</v>
      </c>
      <c r="G62" s="111" t="s">
        <v>291</v>
      </c>
      <c r="H62" s="26" t="s">
        <v>20</v>
      </c>
      <c r="I62" s="155">
        <v>32</v>
      </c>
      <c r="J62" s="155"/>
      <c r="K62" s="23">
        <v>32</v>
      </c>
      <c r="L62" s="149"/>
      <c r="M62" s="23">
        <v>35</v>
      </c>
      <c r="N62" s="149"/>
      <c r="O62" s="23">
        <v>27</v>
      </c>
      <c r="P62" s="149"/>
      <c r="Q62" s="24">
        <f t="shared" si="29"/>
        <v>31.5</v>
      </c>
      <c r="R62" s="24">
        <f t="shared" si="9"/>
        <v>63</v>
      </c>
      <c r="S62" s="148">
        <v>57</v>
      </c>
      <c r="T62" s="149">
        <v>10</v>
      </c>
      <c r="U62" s="148">
        <v>61</v>
      </c>
      <c r="V62" s="149">
        <v>19</v>
      </c>
      <c r="W62" s="28">
        <v>69</v>
      </c>
      <c r="X62" s="28">
        <v>20</v>
      </c>
      <c r="Y62" s="30"/>
      <c r="Z62" s="30"/>
      <c r="AA62" s="29">
        <f t="shared" si="10"/>
        <v>62.33</v>
      </c>
      <c r="AB62" s="30">
        <v>40</v>
      </c>
      <c r="AC62" s="167">
        <v>40</v>
      </c>
      <c r="AD62" s="28">
        <v>43</v>
      </c>
      <c r="AF62" s="29">
        <f t="shared" si="23"/>
        <v>248.33</v>
      </c>
      <c r="AG62" s="34" t="b">
        <f t="shared" si="24"/>
        <v>1</v>
      </c>
      <c r="AH62" s="34" t="b">
        <f t="shared" si="11"/>
        <v>1</v>
      </c>
      <c r="AI62" s="65" t="b">
        <f t="shared" si="25"/>
        <v>1</v>
      </c>
      <c r="AJ62" s="65" t="b">
        <f t="shared" si="3"/>
        <v>1</v>
      </c>
      <c r="AK62" s="65" t="b">
        <f t="shared" si="4"/>
        <v>1</v>
      </c>
      <c r="AL62" s="65" t="b">
        <f t="shared" si="26"/>
        <v>1</v>
      </c>
      <c r="AM62" s="65" t="b">
        <f t="shared" ref="AM62:AM121" si="30">AND(AG62:AL62)</f>
        <v>1</v>
      </c>
    </row>
    <row r="63" spans="1:39" s="28" customFormat="1" x14ac:dyDescent="0.25">
      <c r="A63" s="28">
        <f t="shared" si="27"/>
        <v>58</v>
      </c>
      <c r="B63" s="71">
        <f t="shared" si="28"/>
        <v>9</v>
      </c>
      <c r="C63" s="118"/>
      <c r="D63" s="111" t="s">
        <v>292</v>
      </c>
      <c r="E63" s="111" t="s">
        <v>293</v>
      </c>
      <c r="F63" s="111" t="s">
        <v>120</v>
      </c>
      <c r="G63" s="111" t="s">
        <v>294</v>
      </c>
      <c r="H63" s="26" t="s">
        <v>20</v>
      </c>
      <c r="I63" s="155">
        <v>38</v>
      </c>
      <c r="J63" s="155"/>
      <c r="K63" s="23">
        <v>35</v>
      </c>
      <c r="L63" s="149"/>
      <c r="M63" s="23">
        <v>36</v>
      </c>
      <c r="N63" s="149"/>
      <c r="O63" s="23">
        <v>33</v>
      </c>
      <c r="P63" s="149"/>
      <c r="Q63" s="24">
        <f t="shared" si="29"/>
        <v>35.5</v>
      </c>
      <c r="R63" s="24">
        <f t="shared" ref="R63:R122" si="31">Q63*2</f>
        <v>71</v>
      </c>
      <c r="S63" s="148">
        <v>64</v>
      </c>
      <c r="T63" s="149">
        <v>18</v>
      </c>
      <c r="U63" s="148">
        <v>54</v>
      </c>
      <c r="V63" s="149">
        <v>18</v>
      </c>
      <c r="W63" s="28">
        <v>65</v>
      </c>
      <c r="X63" s="28">
        <v>21</v>
      </c>
      <c r="Y63" s="30"/>
      <c r="Z63" s="30"/>
      <c r="AA63" s="29">
        <f t="shared" ref="AA63:AA122" si="32">AVERAGE(S63,U63,W63,Y63)</f>
        <v>61</v>
      </c>
      <c r="AB63" s="30">
        <v>40</v>
      </c>
      <c r="AC63" s="167">
        <v>37</v>
      </c>
      <c r="AD63" s="28">
        <v>40</v>
      </c>
      <c r="AF63" s="29">
        <f t="shared" si="23"/>
        <v>249</v>
      </c>
      <c r="AG63" s="34" t="b">
        <f t="shared" si="24"/>
        <v>1</v>
      </c>
      <c r="AH63" s="34" t="b">
        <f t="shared" ref="AH63:AH122" si="33">IF(AA63,AA63&gt;=56,AA63&lt;56)</f>
        <v>1</v>
      </c>
      <c r="AI63" s="65" t="b">
        <f t="shared" si="25"/>
        <v>1</v>
      </c>
      <c r="AJ63" s="65" t="b">
        <f t="shared" si="3"/>
        <v>1</v>
      </c>
      <c r="AK63" s="65" t="b">
        <f t="shared" si="4"/>
        <v>1</v>
      </c>
      <c r="AL63" s="65" t="b">
        <f t="shared" si="26"/>
        <v>1</v>
      </c>
      <c r="AM63" s="65" t="b">
        <f t="shared" si="30"/>
        <v>1</v>
      </c>
    </row>
    <row r="64" spans="1:39" s="28" customFormat="1" x14ac:dyDescent="0.25">
      <c r="A64" s="28">
        <f t="shared" si="27"/>
        <v>59</v>
      </c>
      <c r="B64" s="71">
        <f t="shared" si="28"/>
        <v>10</v>
      </c>
      <c r="C64" s="118"/>
      <c r="D64" s="151" t="s">
        <v>821</v>
      </c>
      <c r="E64" s="111" t="s">
        <v>295</v>
      </c>
      <c r="F64" s="111" t="s">
        <v>113</v>
      </c>
      <c r="G64" s="111" t="s">
        <v>296</v>
      </c>
      <c r="H64" s="26" t="s">
        <v>20</v>
      </c>
      <c r="I64" s="155">
        <v>36</v>
      </c>
      <c r="J64" s="155"/>
      <c r="K64" s="23">
        <v>36</v>
      </c>
      <c r="L64" s="149"/>
      <c r="M64" s="23">
        <v>37</v>
      </c>
      <c r="N64" s="149"/>
      <c r="O64" s="23">
        <v>37</v>
      </c>
      <c r="P64" s="149"/>
      <c r="Q64" s="24">
        <f t="shared" si="29"/>
        <v>36.5</v>
      </c>
      <c r="R64" s="24">
        <f t="shared" si="31"/>
        <v>73</v>
      </c>
      <c r="S64" s="148">
        <v>75</v>
      </c>
      <c r="T64" s="149">
        <v>8</v>
      </c>
      <c r="U64" s="148">
        <v>74</v>
      </c>
      <c r="V64" s="149">
        <v>21</v>
      </c>
      <c r="W64" s="28">
        <v>74</v>
      </c>
      <c r="X64" s="28">
        <v>10</v>
      </c>
      <c r="Y64" s="30"/>
      <c r="Z64" s="30"/>
      <c r="AA64" s="29">
        <f t="shared" si="32"/>
        <v>74.33</v>
      </c>
      <c r="AB64" s="30">
        <v>40</v>
      </c>
      <c r="AC64" s="167">
        <v>37</v>
      </c>
      <c r="AD64" s="28">
        <v>36</v>
      </c>
      <c r="AF64" s="29">
        <f t="shared" si="23"/>
        <v>260.33</v>
      </c>
      <c r="AG64" s="34" t="b">
        <f t="shared" si="24"/>
        <v>1</v>
      </c>
      <c r="AH64" s="34" t="b">
        <f t="shared" si="33"/>
        <v>1</v>
      </c>
      <c r="AI64" s="65" t="b">
        <f t="shared" si="25"/>
        <v>1</v>
      </c>
      <c r="AJ64" s="65" t="b">
        <f t="shared" ref="AJ64:AJ131" si="34">IF(AC64,AC64&gt;=32,AC64&lt;32)</f>
        <v>1</v>
      </c>
      <c r="AK64" s="65" t="b">
        <f t="shared" ref="AK64:AK131" si="35">IF(AD64,AD64&gt;=35,AD64&lt;35)</f>
        <v>1</v>
      </c>
      <c r="AL64" s="65" t="b">
        <f t="shared" si="26"/>
        <v>1</v>
      </c>
      <c r="AM64" s="65" t="b">
        <f t="shared" si="30"/>
        <v>1</v>
      </c>
    </row>
    <row r="65" spans="1:39" s="28" customFormat="1" x14ac:dyDescent="0.25">
      <c r="A65" s="28">
        <f t="shared" si="27"/>
        <v>60</v>
      </c>
      <c r="B65" s="71">
        <f t="shared" si="28"/>
        <v>11</v>
      </c>
      <c r="C65" s="122"/>
      <c r="D65" s="111" t="s">
        <v>297</v>
      </c>
      <c r="E65" s="111" t="s">
        <v>298</v>
      </c>
      <c r="F65" s="111" t="s">
        <v>171</v>
      </c>
      <c r="G65" s="111" t="s">
        <v>299</v>
      </c>
      <c r="H65" s="26" t="s">
        <v>20</v>
      </c>
      <c r="I65" s="155">
        <v>36</v>
      </c>
      <c r="J65" s="155"/>
      <c r="K65" s="23">
        <v>32</v>
      </c>
      <c r="L65" s="149"/>
      <c r="M65" s="23">
        <v>37</v>
      </c>
      <c r="N65" s="149"/>
      <c r="O65" s="23">
        <v>32</v>
      </c>
      <c r="P65" s="149"/>
      <c r="Q65" s="24">
        <f t="shared" si="29"/>
        <v>34.25</v>
      </c>
      <c r="R65" s="24">
        <f t="shared" si="31"/>
        <v>68.5</v>
      </c>
      <c r="S65" s="148">
        <v>57</v>
      </c>
      <c r="T65" s="149">
        <v>19</v>
      </c>
      <c r="U65" s="148">
        <v>56</v>
      </c>
      <c r="V65" s="149">
        <v>10</v>
      </c>
      <c r="W65" s="28">
        <v>62</v>
      </c>
      <c r="X65" s="28">
        <v>6</v>
      </c>
      <c r="Y65" s="30"/>
      <c r="Z65" s="30"/>
      <c r="AA65" s="29">
        <f t="shared" si="32"/>
        <v>58.33</v>
      </c>
      <c r="AB65" s="30">
        <v>40</v>
      </c>
      <c r="AC65" s="167">
        <v>28</v>
      </c>
      <c r="AD65" s="28">
        <v>38</v>
      </c>
      <c r="AF65" s="29">
        <f t="shared" si="23"/>
        <v>232.83</v>
      </c>
      <c r="AG65" s="34" t="b">
        <f t="shared" si="24"/>
        <v>1</v>
      </c>
      <c r="AH65" s="34" t="b">
        <f t="shared" si="33"/>
        <v>1</v>
      </c>
      <c r="AI65" s="65" t="b">
        <f t="shared" si="25"/>
        <v>1</v>
      </c>
      <c r="AJ65" s="65" t="b">
        <f t="shared" si="34"/>
        <v>0</v>
      </c>
      <c r="AK65" s="65" t="b">
        <f t="shared" si="35"/>
        <v>1</v>
      </c>
      <c r="AL65" s="65" t="b">
        <f t="shared" si="26"/>
        <v>1</v>
      </c>
      <c r="AM65" s="65" t="b">
        <f t="shared" si="30"/>
        <v>0</v>
      </c>
    </row>
    <row r="66" spans="1:39" s="28" customFormat="1" x14ac:dyDescent="0.25">
      <c r="A66" s="28">
        <f t="shared" si="27"/>
        <v>61</v>
      </c>
      <c r="B66" s="71">
        <f t="shared" si="28"/>
        <v>12</v>
      </c>
      <c r="C66" s="118"/>
      <c r="D66" s="151" t="s">
        <v>300</v>
      </c>
      <c r="E66" s="111" t="s">
        <v>301</v>
      </c>
      <c r="F66" s="111" t="s">
        <v>153</v>
      </c>
      <c r="G66" s="111" t="s">
        <v>302</v>
      </c>
      <c r="H66" s="26" t="s">
        <v>20</v>
      </c>
      <c r="I66" s="155">
        <v>32</v>
      </c>
      <c r="J66" s="155"/>
      <c r="K66" s="23">
        <v>30</v>
      </c>
      <c r="L66" s="149"/>
      <c r="M66" s="23">
        <v>34</v>
      </c>
      <c r="N66" s="149"/>
      <c r="O66" s="23">
        <v>34</v>
      </c>
      <c r="P66" s="149"/>
      <c r="Q66" s="24">
        <f t="shared" si="29"/>
        <v>32.5</v>
      </c>
      <c r="R66" s="24">
        <f t="shared" si="31"/>
        <v>65</v>
      </c>
      <c r="S66" s="148">
        <v>50</v>
      </c>
      <c r="T66" s="149">
        <v>7</v>
      </c>
      <c r="U66" s="148">
        <v>66</v>
      </c>
      <c r="V66" s="149">
        <v>16</v>
      </c>
      <c r="W66" s="28">
        <v>67</v>
      </c>
      <c r="X66" s="28">
        <v>9</v>
      </c>
      <c r="Y66" s="30"/>
      <c r="Z66" s="30"/>
      <c r="AA66" s="29">
        <f t="shared" si="32"/>
        <v>61</v>
      </c>
      <c r="AB66" s="30">
        <v>40</v>
      </c>
      <c r="AC66" s="167">
        <v>34</v>
      </c>
      <c r="AD66" s="28">
        <v>39</v>
      </c>
      <c r="AF66" s="29">
        <f t="shared" si="23"/>
        <v>239</v>
      </c>
      <c r="AG66" s="34" t="b">
        <f t="shared" si="24"/>
        <v>1</v>
      </c>
      <c r="AH66" s="34" t="b">
        <f t="shared" si="33"/>
        <v>1</v>
      </c>
      <c r="AI66" s="65" t="b">
        <f t="shared" si="25"/>
        <v>1</v>
      </c>
      <c r="AJ66" s="65" t="b">
        <f t="shared" si="34"/>
        <v>1</v>
      </c>
      <c r="AK66" s="65" t="b">
        <f t="shared" si="35"/>
        <v>1</v>
      </c>
      <c r="AL66" s="65" t="b">
        <f t="shared" si="26"/>
        <v>1</v>
      </c>
      <c r="AM66" s="65" t="b">
        <f t="shared" si="30"/>
        <v>1</v>
      </c>
    </row>
    <row r="67" spans="1:39" s="28" customFormat="1" x14ac:dyDescent="0.25">
      <c r="A67" s="28">
        <f t="shared" si="27"/>
        <v>62</v>
      </c>
      <c r="B67" s="71">
        <f t="shared" si="28"/>
        <v>13</v>
      </c>
      <c r="C67" s="118"/>
      <c r="D67" s="111" t="s">
        <v>303</v>
      </c>
      <c r="E67" s="111" t="s">
        <v>304</v>
      </c>
      <c r="F67" s="111" t="s">
        <v>124</v>
      </c>
      <c r="G67" s="111" t="s">
        <v>305</v>
      </c>
      <c r="H67" s="26" t="s">
        <v>20</v>
      </c>
      <c r="I67" s="155">
        <v>35</v>
      </c>
      <c r="J67" s="155"/>
      <c r="K67" s="23">
        <v>36</v>
      </c>
      <c r="L67" s="149"/>
      <c r="M67" s="23">
        <v>38</v>
      </c>
      <c r="N67" s="149"/>
      <c r="O67" s="23">
        <v>38</v>
      </c>
      <c r="P67" s="149"/>
      <c r="Q67" s="24">
        <f t="shared" si="29"/>
        <v>36.75</v>
      </c>
      <c r="R67" s="24">
        <f t="shared" si="31"/>
        <v>73.5</v>
      </c>
      <c r="S67" s="148">
        <v>60</v>
      </c>
      <c r="T67" s="149">
        <v>5</v>
      </c>
      <c r="U67" s="148">
        <v>65</v>
      </c>
      <c r="V67" s="149">
        <v>6</v>
      </c>
      <c r="W67" s="28">
        <v>71</v>
      </c>
      <c r="X67" s="28">
        <v>29</v>
      </c>
      <c r="Y67" s="30"/>
      <c r="Z67" s="30"/>
      <c r="AA67" s="29">
        <f t="shared" si="32"/>
        <v>65.33</v>
      </c>
      <c r="AB67" s="30">
        <v>40</v>
      </c>
      <c r="AC67" s="167">
        <v>38</v>
      </c>
      <c r="AD67" s="28">
        <v>39</v>
      </c>
      <c r="AF67" s="29">
        <f t="shared" si="23"/>
        <v>255.83</v>
      </c>
      <c r="AG67" s="34" t="b">
        <f t="shared" si="24"/>
        <v>1</v>
      </c>
      <c r="AH67" s="34" t="b">
        <f t="shared" si="33"/>
        <v>1</v>
      </c>
      <c r="AI67" s="65" t="b">
        <f t="shared" si="25"/>
        <v>1</v>
      </c>
      <c r="AJ67" s="65" t="b">
        <f t="shared" si="34"/>
        <v>1</v>
      </c>
      <c r="AK67" s="65" t="b">
        <f t="shared" si="35"/>
        <v>1</v>
      </c>
      <c r="AL67" s="65" t="b">
        <f t="shared" si="26"/>
        <v>1</v>
      </c>
      <c r="AM67" s="65" t="b">
        <f t="shared" si="30"/>
        <v>1</v>
      </c>
    </row>
    <row r="68" spans="1:39" s="28" customFormat="1" x14ac:dyDescent="0.25">
      <c r="A68" s="28">
        <f t="shared" si="27"/>
        <v>63</v>
      </c>
      <c r="B68" s="71">
        <f t="shared" si="28"/>
        <v>14</v>
      </c>
      <c r="C68" s="118"/>
      <c r="D68" s="111" t="s">
        <v>306</v>
      </c>
      <c r="E68" s="111" t="s">
        <v>307</v>
      </c>
      <c r="F68" s="111" t="s">
        <v>132</v>
      </c>
      <c r="G68" s="111" t="s">
        <v>308</v>
      </c>
      <c r="H68" s="26" t="s">
        <v>20</v>
      </c>
      <c r="I68" s="155">
        <v>36</v>
      </c>
      <c r="J68" s="155"/>
      <c r="K68" s="23">
        <v>36</v>
      </c>
      <c r="L68" s="149"/>
      <c r="M68" s="23">
        <v>36</v>
      </c>
      <c r="N68" s="149"/>
      <c r="O68" s="23">
        <v>38</v>
      </c>
      <c r="P68" s="149"/>
      <c r="Q68" s="24">
        <f t="shared" si="29"/>
        <v>36.5</v>
      </c>
      <c r="R68" s="24">
        <f t="shared" si="31"/>
        <v>73</v>
      </c>
      <c r="S68" s="148">
        <v>73</v>
      </c>
      <c r="T68" s="149">
        <v>17</v>
      </c>
      <c r="U68" s="148">
        <v>67</v>
      </c>
      <c r="V68" s="149">
        <v>5</v>
      </c>
      <c r="W68" s="28">
        <v>72</v>
      </c>
      <c r="X68" s="28">
        <v>8</v>
      </c>
      <c r="Y68" s="30"/>
      <c r="Z68" s="30"/>
      <c r="AA68" s="29">
        <f t="shared" si="32"/>
        <v>70.67</v>
      </c>
      <c r="AB68" s="30">
        <v>40</v>
      </c>
      <c r="AC68" s="167">
        <v>41</v>
      </c>
      <c r="AD68" s="28">
        <v>43</v>
      </c>
      <c r="AF68" s="29">
        <f t="shared" si="23"/>
        <v>267.67</v>
      </c>
      <c r="AG68" s="34" t="b">
        <f t="shared" si="24"/>
        <v>1</v>
      </c>
      <c r="AH68" s="34" t="b">
        <f t="shared" si="33"/>
        <v>1</v>
      </c>
      <c r="AI68" s="65" t="b">
        <f t="shared" ref="AI68:AI78" si="36">IF(AB68,AB68=40)</f>
        <v>1</v>
      </c>
      <c r="AJ68" s="65" t="b">
        <f t="shared" ref="AJ68:AJ78" si="37">IF(AC68,AC68&gt;=32,AC68&lt;32)</f>
        <v>1</v>
      </c>
      <c r="AK68" s="65" t="b">
        <f t="shared" ref="AK68:AK78" si="38">IF(AD68,AD68&gt;=35,AD68&lt;35)</f>
        <v>1</v>
      </c>
      <c r="AL68" s="65" t="b">
        <f t="shared" si="26"/>
        <v>1</v>
      </c>
      <c r="AM68" s="65" t="b">
        <f t="shared" si="30"/>
        <v>1</v>
      </c>
    </row>
    <row r="69" spans="1:39" s="28" customFormat="1" x14ac:dyDescent="0.25">
      <c r="A69" s="28">
        <f t="shared" si="27"/>
        <v>64</v>
      </c>
      <c r="B69" s="71">
        <f t="shared" si="28"/>
        <v>15</v>
      </c>
      <c r="C69" s="122"/>
      <c r="D69" s="111" t="s">
        <v>309</v>
      </c>
      <c r="E69" s="111" t="s">
        <v>307</v>
      </c>
      <c r="F69" s="111" t="s">
        <v>164</v>
      </c>
      <c r="G69" s="111" t="s">
        <v>310</v>
      </c>
      <c r="H69" s="26" t="s">
        <v>20</v>
      </c>
      <c r="I69" s="155">
        <v>33</v>
      </c>
      <c r="J69" s="155"/>
      <c r="K69" s="23">
        <v>34</v>
      </c>
      <c r="L69" s="149"/>
      <c r="M69" s="23">
        <v>35</v>
      </c>
      <c r="N69" s="149"/>
      <c r="O69" s="23">
        <v>33</v>
      </c>
      <c r="P69" s="149"/>
      <c r="Q69" s="24">
        <f t="shared" si="29"/>
        <v>33.75</v>
      </c>
      <c r="R69" s="24">
        <f t="shared" si="31"/>
        <v>67.5</v>
      </c>
      <c r="S69" s="148">
        <v>68</v>
      </c>
      <c r="T69" s="149">
        <v>16</v>
      </c>
      <c r="U69" s="148">
        <v>56</v>
      </c>
      <c r="V69" s="149">
        <v>20</v>
      </c>
      <c r="W69" s="28">
        <v>64</v>
      </c>
      <c r="X69" s="28">
        <v>16</v>
      </c>
      <c r="Y69" s="30"/>
      <c r="Z69" s="30"/>
      <c r="AA69" s="29">
        <f t="shared" si="32"/>
        <v>62.67</v>
      </c>
      <c r="AB69" s="30">
        <v>40</v>
      </c>
      <c r="AC69" s="167">
        <v>38</v>
      </c>
      <c r="AD69" s="28">
        <v>38</v>
      </c>
      <c r="AF69" s="29">
        <f t="shared" si="23"/>
        <v>246.17</v>
      </c>
      <c r="AG69" s="34" t="b">
        <f t="shared" si="24"/>
        <v>1</v>
      </c>
      <c r="AH69" s="34" t="b">
        <f t="shared" si="33"/>
        <v>1</v>
      </c>
      <c r="AI69" s="65" t="b">
        <f t="shared" si="36"/>
        <v>1</v>
      </c>
      <c r="AJ69" s="65" t="b">
        <f t="shared" si="37"/>
        <v>1</v>
      </c>
      <c r="AK69" s="65" t="b">
        <f t="shared" si="38"/>
        <v>1</v>
      </c>
      <c r="AL69" s="65" t="b">
        <f t="shared" si="26"/>
        <v>1</v>
      </c>
      <c r="AM69" s="65" t="b">
        <f t="shared" si="30"/>
        <v>1</v>
      </c>
    </row>
    <row r="70" spans="1:39" s="28" customFormat="1" x14ac:dyDescent="0.25">
      <c r="A70" s="28">
        <f t="shared" si="27"/>
        <v>65</v>
      </c>
      <c r="B70" s="71">
        <f t="shared" si="28"/>
        <v>16</v>
      </c>
      <c r="C70" s="122"/>
      <c r="D70" s="111" t="s">
        <v>311</v>
      </c>
      <c r="E70" s="111" t="s">
        <v>312</v>
      </c>
      <c r="F70" s="111" t="s">
        <v>136</v>
      </c>
      <c r="G70" s="111" t="s">
        <v>313</v>
      </c>
      <c r="H70" s="26" t="s">
        <v>20</v>
      </c>
      <c r="I70" s="155">
        <v>36</v>
      </c>
      <c r="J70" s="155"/>
      <c r="K70" s="23">
        <v>33</v>
      </c>
      <c r="L70" s="149"/>
      <c r="M70" s="23">
        <v>38</v>
      </c>
      <c r="N70" s="149"/>
      <c r="O70" s="23">
        <v>35</v>
      </c>
      <c r="P70" s="149"/>
      <c r="Q70" s="24">
        <f t="shared" si="29"/>
        <v>35.5</v>
      </c>
      <c r="R70" s="24">
        <f t="shared" si="31"/>
        <v>71</v>
      </c>
      <c r="S70" s="148">
        <v>69</v>
      </c>
      <c r="T70" s="149">
        <v>8</v>
      </c>
      <c r="U70" s="148">
        <v>74</v>
      </c>
      <c r="V70" s="149">
        <v>23</v>
      </c>
      <c r="W70" s="28">
        <v>70</v>
      </c>
      <c r="X70" s="28">
        <v>6</v>
      </c>
      <c r="Y70" s="30"/>
      <c r="Z70" s="30"/>
      <c r="AA70" s="29">
        <f t="shared" si="32"/>
        <v>71</v>
      </c>
      <c r="AB70" s="30">
        <v>40</v>
      </c>
      <c r="AC70" s="167">
        <v>42.5</v>
      </c>
      <c r="AD70" s="28">
        <v>40</v>
      </c>
      <c r="AF70" s="29">
        <f t="shared" si="23"/>
        <v>264.5</v>
      </c>
      <c r="AG70" s="34" t="b">
        <f t="shared" si="24"/>
        <v>1</v>
      </c>
      <c r="AH70" s="34" t="b">
        <f t="shared" si="33"/>
        <v>1</v>
      </c>
      <c r="AI70" s="65" t="b">
        <f t="shared" si="36"/>
        <v>1</v>
      </c>
      <c r="AJ70" s="65" t="b">
        <f t="shared" si="37"/>
        <v>1</v>
      </c>
      <c r="AK70" s="65" t="b">
        <f t="shared" si="38"/>
        <v>1</v>
      </c>
      <c r="AL70" s="65" t="b">
        <f t="shared" si="26"/>
        <v>1</v>
      </c>
      <c r="AM70" s="65" t="b">
        <f t="shared" si="30"/>
        <v>1</v>
      </c>
    </row>
    <row r="71" spans="1:39" s="28" customFormat="1" x14ac:dyDescent="0.25">
      <c r="A71" s="28">
        <f t="shared" si="27"/>
        <v>66</v>
      </c>
      <c r="B71" s="71">
        <f t="shared" si="28"/>
        <v>17</v>
      </c>
      <c r="C71" s="118"/>
      <c r="D71" s="111" t="s">
        <v>314</v>
      </c>
      <c r="E71" s="111" t="s">
        <v>315</v>
      </c>
      <c r="F71" s="111" t="s">
        <v>128</v>
      </c>
      <c r="G71" s="111" t="s">
        <v>316</v>
      </c>
      <c r="H71" s="26" t="s">
        <v>20</v>
      </c>
      <c r="I71" s="155">
        <v>37</v>
      </c>
      <c r="J71" s="155"/>
      <c r="K71" s="23">
        <v>36</v>
      </c>
      <c r="L71" s="149"/>
      <c r="M71" s="23">
        <v>36</v>
      </c>
      <c r="N71" s="149"/>
      <c r="O71" s="23">
        <v>38</v>
      </c>
      <c r="P71" s="149"/>
      <c r="Q71" s="24">
        <f t="shared" si="29"/>
        <v>36.75</v>
      </c>
      <c r="R71" s="24">
        <f t="shared" si="31"/>
        <v>73.5</v>
      </c>
      <c r="S71" s="148">
        <v>67</v>
      </c>
      <c r="T71" s="149">
        <v>27</v>
      </c>
      <c r="U71" s="148">
        <v>75</v>
      </c>
      <c r="V71" s="149">
        <v>8</v>
      </c>
      <c r="W71" s="28">
        <v>76</v>
      </c>
      <c r="X71" s="28">
        <v>20</v>
      </c>
      <c r="Y71" s="30"/>
      <c r="Z71" s="30"/>
      <c r="AA71" s="29">
        <f t="shared" si="32"/>
        <v>72.67</v>
      </c>
      <c r="AB71" s="30">
        <v>40</v>
      </c>
      <c r="AC71" s="167">
        <v>44</v>
      </c>
      <c r="AD71" s="28">
        <v>37</v>
      </c>
      <c r="AF71" s="29">
        <f t="shared" si="23"/>
        <v>267.17</v>
      </c>
      <c r="AG71" s="34" t="b">
        <f t="shared" si="24"/>
        <v>1</v>
      </c>
      <c r="AH71" s="34" t="b">
        <f t="shared" si="33"/>
        <v>1</v>
      </c>
      <c r="AI71" s="65" t="b">
        <f t="shared" si="36"/>
        <v>1</v>
      </c>
      <c r="AJ71" s="65" t="b">
        <f t="shared" si="37"/>
        <v>1</v>
      </c>
      <c r="AK71" s="65" t="b">
        <f t="shared" si="38"/>
        <v>1</v>
      </c>
      <c r="AL71" s="65" t="b">
        <f t="shared" si="26"/>
        <v>1</v>
      </c>
      <c r="AM71" s="65" t="b">
        <f t="shared" si="30"/>
        <v>1</v>
      </c>
    </row>
    <row r="72" spans="1:39" s="28" customFormat="1" x14ac:dyDescent="0.25">
      <c r="A72" s="28">
        <f t="shared" si="27"/>
        <v>67</v>
      </c>
      <c r="B72" s="71">
        <f t="shared" si="28"/>
        <v>18</v>
      </c>
      <c r="C72" s="118"/>
      <c r="D72" s="111" t="s">
        <v>317</v>
      </c>
      <c r="E72" s="111" t="s">
        <v>318</v>
      </c>
      <c r="F72" s="111" t="s">
        <v>240</v>
      </c>
      <c r="G72" s="111" t="s">
        <v>319</v>
      </c>
      <c r="H72" s="26" t="s">
        <v>20</v>
      </c>
      <c r="I72" s="155">
        <v>32</v>
      </c>
      <c r="J72" s="155"/>
      <c r="K72" s="23">
        <v>31</v>
      </c>
      <c r="L72" s="149"/>
      <c r="M72" s="23">
        <v>33</v>
      </c>
      <c r="N72" s="149"/>
      <c r="O72" s="23">
        <v>35</v>
      </c>
      <c r="P72" s="149"/>
      <c r="Q72" s="24">
        <f t="shared" si="29"/>
        <v>32.75</v>
      </c>
      <c r="R72" s="24">
        <f t="shared" si="31"/>
        <v>65.5</v>
      </c>
      <c r="S72" s="148">
        <v>48</v>
      </c>
      <c r="T72" s="149">
        <v>12</v>
      </c>
      <c r="U72" s="148">
        <v>63</v>
      </c>
      <c r="V72" s="149">
        <v>14</v>
      </c>
      <c r="W72" s="28">
        <v>66</v>
      </c>
      <c r="X72" s="28">
        <v>21</v>
      </c>
      <c r="Y72" s="30"/>
      <c r="Z72" s="30"/>
      <c r="AA72" s="29">
        <f t="shared" si="32"/>
        <v>59</v>
      </c>
      <c r="AB72" s="30">
        <v>30</v>
      </c>
      <c r="AC72" s="167">
        <v>27</v>
      </c>
      <c r="AD72" s="28">
        <v>30</v>
      </c>
      <c r="AF72" s="29">
        <f t="shared" si="23"/>
        <v>211.5</v>
      </c>
      <c r="AG72" s="34" t="b">
        <f t="shared" si="24"/>
        <v>1</v>
      </c>
      <c r="AH72" s="34" t="b">
        <f t="shared" si="33"/>
        <v>1</v>
      </c>
      <c r="AI72" s="65" t="b">
        <f t="shared" si="36"/>
        <v>0</v>
      </c>
      <c r="AJ72" s="65" t="b">
        <f t="shared" si="37"/>
        <v>0</v>
      </c>
      <c r="AK72" s="65" t="b">
        <f t="shared" si="38"/>
        <v>0</v>
      </c>
      <c r="AL72" s="65" t="b">
        <f t="shared" si="26"/>
        <v>1</v>
      </c>
      <c r="AM72" s="65" t="b">
        <f t="shared" si="30"/>
        <v>0</v>
      </c>
    </row>
    <row r="73" spans="1:39" s="28" customFormat="1" x14ac:dyDescent="0.25">
      <c r="A73" s="28">
        <f t="shared" si="27"/>
        <v>68</v>
      </c>
      <c r="B73" s="71">
        <f t="shared" si="28"/>
        <v>19</v>
      </c>
      <c r="C73" s="118"/>
      <c r="D73" s="111" t="s">
        <v>320</v>
      </c>
      <c r="E73" s="111" t="s">
        <v>321</v>
      </c>
      <c r="F73" s="111" t="s">
        <v>146</v>
      </c>
      <c r="G73" s="111" t="s">
        <v>322</v>
      </c>
      <c r="H73" s="26" t="s">
        <v>20</v>
      </c>
      <c r="I73" s="155">
        <v>31</v>
      </c>
      <c r="J73" s="155"/>
      <c r="K73" s="23">
        <v>31</v>
      </c>
      <c r="L73" s="149"/>
      <c r="M73" s="23">
        <v>34</v>
      </c>
      <c r="N73" s="149"/>
      <c r="O73" s="23">
        <v>34</v>
      </c>
      <c r="P73" s="149"/>
      <c r="Q73" s="24">
        <f t="shared" si="29"/>
        <v>32.5</v>
      </c>
      <c r="R73" s="24">
        <f t="shared" si="31"/>
        <v>65</v>
      </c>
      <c r="S73" s="148">
        <v>64.5</v>
      </c>
      <c r="T73" s="149">
        <v>21</v>
      </c>
      <c r="U73" s="148">
        <v>69</v>
      </c>
      <c r="V73" s="149">
        <v>1</v>
      </c>
      <c r="W73" s="28">
        <v>59</v>
      </c>
      <c r="X73" s="28">
        <v>15</v>
      </c>
      <c r="Y73" s="30"/>
      <c r="Z73" s="30"/>
      <c r="AA73" s="29">
        <f t="shared" si="32"/>
        <v>64.17</v>
      </c>
      <c r="AB73" s="30">
        <v>40</v>
      </c>
      <c r="AC73" s="167">
        <v>36</v>
      </c>
      <c r="AD73" s="28">
        <v>34</v>
      </c>
      <c r="AF73" s="29">
        <f t="shared" si="23"/>
        <v>239.17</v>
      </c>
      <c r="AG73" s="34" t="b">
        <f t="shared" si="24"/>
        <v>1</v>
      </c>
      <c r="AH73" s="34" t="b">
        <f t="shared" si="33"/>
        <v>1</v>
      </c>
      <c r="AI73" s="65" t="b">
        <f t="shared" si="36"/>
        <v>1</v>
      </c>
      <c r="AJ73" s="65" t="b">
        <f t="shared" si="37"/>
        <v>1</v>
      </c>
      <c r="AK73" s="65" t="b">
        <f t="shared" si="38"/>
        <v>0</v>
      </c>
      <c r="AL73" s="65" t="b">
        <f t="shared" si="26"/>
        <v>1</v>
      </c>
      <c r="AM73" s="65" t="b">
        <f t="shared" si="30"/>
        <v>0</v>
      </c>
    </row>
    <row r="74" spans="1:39" s="28" customFormat="1" x14ac:dyDescent="0.25">
      <c r="A74" s="28">
        <f t="shared" si="27"/>
        <v>69</v>
      </c>
      <c r="B74" s="71">
        <f t="shared" si="28"/>
        <v>20</v>
      </c>
      <c r="C74" s="122"/>
      <c r="D74" s="111" t="s">
        <v>323</v>
      </c>
      <c r="E74" s="111" t="s">
        <v>324</v>
      </c>
      <c r="F74" s="111" t="s">
        <v>203</v>
      </c>
      <c r="G74" s="111" t="s">
        <v>325</v>
      </c>
      <c r="H74" s="26" t="s">
        <v>20</v>
      </c>
      <c r="I74" s="155">
        <v>37</v>
      </c>
      <c r="J74" s="155"/>
      <c r="K74" s="23">
        <v>35</v>
      </c>
      <c r="L74" s="149"/>
      <c r="M74" s="23">
        <v>37</v>
      </c>
      <c r="N74" s="149"/>
      <c r="O74" s="23">
        <v>33</v>
      </c>
      <c r="P74" s="149"/>
      <c r="Q74" s="24">
        <f t="shared" si="29"/>
        <v>35.5</v>
      </c>
      <c r="R74" s="24">
        <f t="shared" si="31"/>
        <v>71</v>
      </c>
      <c r="S74" s="148">
        <v>60</v>
      </c>
      <c r="T74" s="149">
        <v>27</v>
      </c>
      <c r="U74" s="148">
        <v>74</v>
      </c>
      <c r="V74" s="149">
        <v>13</v>
      </c>
      <c r="W74" s="28">
        <v>70</v>
      </c>
      <c r="X74" s="28">
        <v>19</v>
      </c>
      <c r="Y74" s="30"/>
      <c r="Z74" s="30"/>
      <c r="AA74" s="29">
        <f t="shared" si="32"/>
        <v>68</v>
      </c>
      <c r="AB74" s="30">
        <v>40</v>
      </c>
      <c r="AC74" s="167">
        <v>35.5</v>
      </c>
      <c r="AD74" s="28">
        <v>34</v>
      </c>
      <c r="AF74" s="29">
        <f t="shared" si="23"/>
        <v>248.5</v>
      </c>
      <c r="AG74" s="34" t="b">
        <f t="shared" si="24"/>
        <v>1</v>
      </c>
      <c r="AH74" s="34" t="b">
        <f t="shared" si="33"/>
        <v>1</v>
      </c>
      <c r="AI74" s="65" t="b">
        <f t="shared" si="36"/>
        <v>1</v>
      </c>
      <c r="AJ74" s="65" t="b">
        <f t="shared" si="37"/>
        <v>1</v>
      </c>
      <c r="AK74" s="65" t="b">
        <f t="shared" si="38"/>
        <v>0</v>
      </c>
      <c r="AL74" s="65" t="b">
        <f t="shared" si="26"/>
        <v>1</v>
      </c>
      <c r="AM74" s="65" t="b">
        <f t="shared" si="30"/>
        <v>0</v>
      </c>
    </row>
    <row r="75" spans="1:39" s="28" customFormat="1" x14ac:dyDescent="0.25">
      <c r="A75" s="28">
        <f t="shared" si="27"/>
        <v>70</v>
      </c>
      <c r="B75" s="71">
        <f t="shared" si="28"/>
        <v>21</v>
      </c>
      <c r="C75" s="118"/>
      <c r="D75" s="111" t="s">
        <v>326</v>
      </c>
      <c r="E75" s="111" t="s">
        <v>327</v>
      </c>
      <c r="F75" s="111" t="s">
        <v>196</v>
      </c>
      <c r="G75" s="111" t="s">
        <v>328</v>
      </c>
      <c r="H75" s="26" t="s">
        <v>20</v>
      </c>
      <c r="I75" s="155">
        <v>31</v>
      </c>
      <c r="J75" s="155"/>
      <c r="K75" s="23">
        <v>31</v>
      </c>
      <c r="L75" s="149"/>
      <c r="M75" s="23">
        <v>35</v>
      </c>
      <c r="N75" s="149"/>
      <c r="O75" s="23">
        <v>32</v>
      </c>
      <c r="P75" s="149"/>
      <c r="Q75" s="24">
        <f t="shared" si="29"/>
        <v>32.25</v>
      </c>
      <c r="R75" s="24">
        <f t="shared" si="31"/>
        <v>64.5</v>
      </c>
      <c r="S75" s="148">
        <v>57</v>
      </c>
      <c r="T75" s="149">
        <v>1</v>
      </c>
      <c r="U75" s="148">
        <v>61</v>
      </c>
      <c r="V75" s="149">
        <v>7</v>
      </c>
      <c r="W75" s="148">
        <v>62</v>
      </c>
      <c r="X75" s="149">
        <v>19</v>
      </c>
      <c r="Y75" s="30"/>
      <c r="Z75" s="30"/>
      <c r="AA75" s="29">
        <f t="shared" si="32"/>
        <v>60</v>
      </c>
      <c r="AB75" s="30">
        <v>10</v>
      </c>
      <c r="AC75" s="167">
        <v>34</v>
      </c>
      <c r="AD75" s="28">
        <v>39</v>
      </c>
      <c r="AF75" s="29">
        <f t="shared" si="23"/>
        <v>207.5</v>
      </c>
      <c r="AG75" s="34" t="b">
        <f t="shared" si="24"/>
        <v>1</v>
      </c>
      <c r="AH75" s="34" t="b">
        <f t="shared" si="33"/>
        <v>1</v>
      </c>
      <c r="AI75" s="65" t="b">
        <f t="shared" si="36"/>
        <v>0</v>
      </c>
      <c r="AJ75" s="65" t="b">
        <f t="shared" si="37"/>
        <v>1</v>
      </c>
      <c r="AK75" s="65" t="b">
        <f t="shared" si="38"/>
        <v>1</v>
      </c>
      <c r="AL75" s="65" t="b">
        <f t="shared" si="26"/>
        <v>1</v>
      </c>
      <c r="AM75" s="65" t="b">
        <f t="shared" si="30"/>
        <v>0</v>
      </c>
    </row>
    <row r="76" spans="1:39" s="28" customFormat="1" x14ac:dyDescent="0.25">
      <c r="A76" s="28">
        <f t="shared" si="27"/>
        <v>71</v>
      </c>
      <c r="B76" s="71">
        <f t="shared" si="28"/>
        <v>22</v>
      </c>
      <c r="C76" s="122"/>
      <c r="D76" s="111" t="s">
        <v>329</v>
      </c>
      <c r="E76" s="111" t="s">
        <v>330</v>
      </c>
      <c r="F76" s="111" t="s">
        <v>113</v>
      </c>
      <c r="G76" s="111" t="s">
        <v>331</v>
      </c>
      <c r="H76" s="26" t="s">
        <v>20</v>
      </c>
      <c r="I76" s="155">
        <v>38</v>
      </c>
      <c r="J76" s="155"/>
      <c r="K76" s="23">
        <v>36</v>
      </c>
      <c r="L76" s="149"/>
      <c r="M76" s="23">
        <v>37</v>
      </c>
      <c r="N76" s="149"/>
      <c r="O76" s="23">
        <v>33</v>
      </c>
      <c r="P76" s="149"/>
      <c r="Q76" s="24">
        <f t="shared" si="29"/>
        <v>36</v>
      </c>
      <c r="R76" s="24">
        <f t="shared" si="31"/>
        <v>72</v>
      </c>
      <c r="S76" s="148">
        <v>69</v>
      </c>
      <c r="T76" s="149">
        <v>24</v>
      </c>
      <c r="U76" s="148">
        <v>67</v>
      </c>
      <c r="V76" s="149">
        <v>24</v>
      </c>
      <c r="W76" s="28">
        <v>66</v>
      </c>
      <c r="X76" s="28">
        <v>21</v>
      </c>
      <c r="Y76" s="30"/>
      <c r="Z76" s="30"/>
      <c r="AA76" s="29">
        <f t="shared" si="32"/>
        <v>67.33</v>
      </c>
      <c r="AB76" s="30">
        <v>30</v>
      </c>
      <c r="AC76" s="167">
        <v>40</v>
      </c>
      <c r="AD76" s="28">
        <v>42</v>
      </c>
      <c r="AF76" s="29">
        <f t="shared" si="23"/>
        <v>251.33</v>
      </c>
      <c r="AG76" s="34" t="b">
        <f t="shared" si="24"/>
        <v>1</v>
      </c>
      <c r="AH76" s="34" t="b">
        <f t="shared" si="33"/>
        <v>1</v>
      </c>
      <c r="AI76" s="65" t="b">
        <f t="shared" si="36"/>
        <v>0</v>
      </c>
      <c r="AJ76" s="65" t="b">
        <f t="shared" si="37"/>
        <v>1</v>
      </c>
      <c r="AK76" s="65" t="b">
        <f t="shared" si="38"/>
        <v>1</v>
      </c>
      <c r="AL76" s="65" t="b">
        <f t="shared" si="26"/>
        <v>1</v>
      </c>
      <c r="AM76" s="65" t="b">
        <f t="shared" si="30"/>
        <v>0</v>
      </c>
    </row>
    <row r="77" spans="1:39" s="28" customFormat="1" x14ac:dyDescent="0.25">
      <c r="A77" s="28">
        <f t="shared" si="27"/>
        <v>72</v>
      </c>
      <c r="B77" s="71">
        <f t="shared" si="28"/>
        <v>23</v>
      </c>
      <c r="C77" s="122"/>
      <c r="D77" s="111" t="s">
        <v>332</v>
      </c>
      <c r="E77" s="111" t="s">
        <v>333</v>
      </c>
      <c r="F77" s="111" t="s">
        <v>181</v>
      </c>
      <c r="G77" s="111" t="s">
        <v>334</v>
      </c>
      <c r="H77" s="26" t="s">
        <v>20</v>
      </c>
      <c r="I77" s="155">
        <v>36</v>
      </c>
      <c r="J77" s="155"/>
      <c r="K77" s="23">
        <v>32</v>
      </c>
      <c r="L77" s="149"/>
      <c r="M77" s="23">
        <v>33</v>
      </c>
      <c r="N77" s="149"/>
      <c r="O77" s="23">
        <v>33</v>
      </c>
      <c r="P77" s="149"/>
      <c r="Q77" s="24">
        <f t="shared" si="29"/>
        <v>33.5</v>
      </c>
      <c r="R77" s="24">
        <f t="shared" si="31"/>
        <v>67</v>
      </c>
      <c r="S77" s="148">
        <v>43</v>
      </c>
      <c r="T77" s="149">
        <v>20</v>
      </c>
      <c r="U77" s="148">
        <v>60</v>
      </c>
      <c r="V77" s="149">
        <v>19</v>
      </c>
      <c r="W77" s="28">
        <v>78</v>
      </c>
      <c r="X77" s="28">
        <v>16</v>
      </c>
      <c r="Y77" s="30"/>
      <c r="Z77" s="30"/>
      <c r="AA77" s="29">
        <f t="shared" si="32"/>
        <v>60.33</v>
      </c>
      <c r="AB77" s="30">
        <v>40</v>
      </c>
      <c r="AC77" s="167">
        <v>36</v>
      </c>
      <c r="AD77" s="28">
        <v>40</v>
      </c>
      <c r="AF77" s="29">
        <f t="shared" si="23"/>
        <v>243.33</v>
      </c>
      <c r="AG77" s="34" t="b">
        <f t="shared" si="24"/>
        <v>1</v>
      </c>
      <c r="AH77" s="34" t="b">
        <f t="shared" si="33"/>
        <v>1</v>
      </c>
      <c r="AI77" s="65" t="b">
        <f t="shared" si="36"/>
        <v>1</v>
      </c>
      <c r="AJ77" s="65" t="b">
        <f t="shared" si="37"/>
        <v>1</v>
      </c>
      <c r="AK77" s="65" t="b">
        <f t="shared" si="38"/>
        <v>1</v>
      </c>
      <c r="AL77" s="65" t="b">
        <f t="shared" si="26"/>
        <v>1</v>
      </c>
      <c r="AM77" s="65" t="b">
        <f t="shared" si="30"/>
        <v>1</v>
      </c>
    </row>
    <row r="78" spans="1:39" s="28" customFormat="1" x14ac:dyDescent="0.25">
      <c r="A78" s="28">
        <f t="shared" si="27"/>
        <v>73</v>
      </c>
      <c r="B78" s="71">
        <f t="shared" si="28"/>
        <v>24</v>
      </c>
      <c r="C78" s="122"/>
      <c r="D78" s="111" t="s">
        <v>335</v>
      </c>
      <c r="E78" s="111" t="s">
        <v>293</v>
      </c>
      <c r="F78" s="111" t="s">
        <v>149</v>
      </c>
      <c r="G78" s="111" t="s">
        <v>336</v>
      </c>
      <c r="H78" s="26" t="s">
        <v>20</v>
      </c>
      <c r="I78" s="155">
        <v>37</v>
      </c>
      <c r="J78" s="155"/>
      <c r="K78" s="23">
        <v>35</v>
      </c>
      <c r="L78" s="149"/>
      <c r="M78" s="23">
        <v>37</v>
      </c>
      <c r="N78" s="149"/>
      <c r="O78" s="23">
        <v>37</v>
      </c>
      <c r="P78" s="149"/>
      <c r="Q78" s="24">
        <f t="shared" si="29"/>
        <v>36.5</v>
      </c>
      <c r="R78" s="24">
        <f t="shared" si="31"/>
        <v>73</v>
      </c>
      <c r="S78" s="148">
        <v>52</v>
      </c>
      <c r="T78" s="149">
        <v>3</v>
      </c>
      <c r="U78" s="148">
        <v>68</v>
      </c>
      <c r="V78" s="149">
        <v>10</v>
      </c>
      <c r="W78" s="28">
        <v>72</v>
      </c>
      <c r="X78" s="28">
        <v>10</v>
      </c>
      <c r="Y78" s="30"/>
      <c r="Z78" s="30"/>
      <c r="AA78" s="29">
        <f t="shared" si="32"/>
        <v>64</v>
      </c>
      <c r="AB78" s="30">
        <v>40</v>
      </c>
      <c r="AC78" s="167">
        <v>32.5</v>
      </c>
      <c r="AD78" s="28">
        <v>43</v>
      </c>
      <c r="AF78" s="29">
        <f t="shared" si="23"/>
        <v>252.5</v>
      </c>
      <c r="AG78" s="34" t="b">
        <f t="shared" si="24"/>
        <v>1</v>
      </c>
      <c r="AH78" s="34" t="b">
        <f t="shared" si="33"/>
        <v>1</v>
      </c>
      <c r="AI78" s="65" t="b">
        <f t="shared" si="36"/>
        <v>1</v>
      </c>
      <c r="AJ78" s="65" t="b">
        <f t="shared" si="37"/>
        <v>1</v>
      </c>
      <c r="AK78" s="65" t="b">
        <f t="shared" si="38"/>
        <v>1</v>
      </c>
      <c r="AL78" s="65" t="b">
        <f t="shared" si="26"/>
        <v>1</v>
      </c>
      <c r="AM78" s="65" t="b">
        <f t="shared" si="30"/>
        <v>1</v>
      </c>
    </row>
    <row r="79" spans="1:39" s="28" customFormat="1" ht="16.5" thickBot="1" x14ac:dyDescent="0.3">
      <c r="A79" s="28" t="s">
        <v>17</v>
      </c>
      <c r="B79" s="23"/>
      <c r="C79" s="23"/>
      <c r="D79" s="27"/>
      <c r="E79" s="74"/>
      <c r="F79" s="23"/>
      <c r="G79" s="23"/>
      <c r="H79" s="44" t="s">
        <v>18</v>
      </c>
      <c r="I79" s="45">
        <f>AVERAGE(I55:I78)</f>
        <v>35.380000000000003</v>
      </c>
      <c r="J79" s="45"/>
      <c r="K79" s="45">
        <f>AVERAGE(K55:K78)</f>
        <v>34.04</v>
      </c>
      <c r="L79" s="45"/>
      <c r="M79" s="45">
        <f>AVERAGE(M55:M78)</f>
        <v>35.71</v>
      </c>
      <c r="N79" s="45"/>
      <c r="O79" s="45">
        <f>AVERAGE(O55:O78)</f>
        <v>34.79</v>
      </c>
      <c r="P79" s="45"/>
      <c r="Q79" s="52">
        <f>(I79+K79+M79)/3</f>
        <v>35.04</v>
      </c>
      <c r="R79" s="52">
        <f t="shared" si="31"/>
        <v>70.08</v>
      </c>
      <c r="S79" s="45">
        <f>AVERAGE(S55:S78)</f>
        <v>61.6</v>
      </c>
      <c r="T79" s="45"/>
      <c r="U79" s="45">
        <f>AVERAGE(U55:U78)</f>
        <v>66.459999999999994</v>
      </c>
      <c r="V79" s="45"/>
      <c r="W79" s="45">
        <f>AVERAGE(W55:W78)</f>
        <v>68.08</v>
      </c>
      <c r="X79" s="45"/>
      <c r="Y79" s="45" t="e">
        <f>AVERAGE(Y55:Y78)</f>
        <v>#DIV/0!</v>
      </c>
      <c r="Z79" s="45"/>
      <c r="AA79" s="63">
        <f>(S79+U79+W79)/3</f>
        <v>65.38</v>
      </c>
      <c r="AB79" s="45">
        <f>AVERAGE(AB55:AB78)</f>
        <v>36.67</v>
      </c>
      <c r="AC79" s="45">
        <f>AVERAGE(AC55:AC78)</f>
        <v>37.54</v>
      </c>
      <c r="AD79" s="45">
        <f>AVERAGE(AD55:AD78)</f>
        <v>38.33</v>
      </c>
      <c r="AE79" s="45" t="e">
        <f>AVERAGE(AE55:AE78)</f>
        <v>#DIV/0!</v>
      </c>
      <c r="AF79" s="29">
        <f t="shared" si="23"/>
        <v>248</v>
      </c>
      <c r="AG79" s="34"/>
      <c r="AH79" s="34"/>
      <c r="AI79" s="52"/>
      <c r="AJ79" s="52"/>
      <c r="AK79" s="52"/>
      <c r="AL79" s="65"/>
      <c r="AM79" s="65"/>
    </row>
    <row r="80" spans="1:39" s="28" customFormat="1" ht="31.5" x14ac:dyDescent="0.25">
      <c r="A80" s="28" t="s">
        <v>17</v>
      </c>
      <c r="B80" s="71"/>
      <c r="C80" s="26"/>
      <c r="D80" s="64" t="s">
        <v>101</v>
      </c>
      <c r="E80" s="64" t="s">
        <v>2</v>
      </c>
      <c r="F80" s="65" t="s">
        <v>3</v>
      </c>
      <c r="G80" s="65" t="s">
        <v>38</v>
      </c>
      <c r="H80" s="65" t="s">
        <v>4</v>
      </c>
      <c r="I80" s="37"/>
      <c r="J80" s="37"/>
      <c r="K80" s="37"/>
      <c r="L80" s="37"/>
      <c r="M80" s="37"/>
      <c r="N80" s="37"/>
      <c r="O80" s="37"/>
      <c r="P80" s="37"/>
      <c r="Q80" s="33"/>
      <c r="R80" s="24"/>
      <c r="S80" s="37"/>
      <c r="T80" s="37"/>
      <c r="U80" s="37"/>
      <c r="V80" s="37"/>
      <c r="W80" s="75"/>
      <c r="X80" s="75"/>
      <c r="Y80" s="76"/>
      <c r="Z80" s="76"/>
      <c r="AA80" s="29"/>
      <c r="AB80" s="76"/>
      <c r="AC80" s="76"/>
      <c r="AD80" s="75"/>
      <c r="AE80" s="75"/>
      <c r="AF80" s="29"/>
      <c r="AG80" s="34"/>
      <c r="AH80" s="34"/>
      <c r="AI80" s="75"/>
      <c r="AJ80" s="75"/>
      <c r="AK80" s="75"/>
      <c r="AL80" s="65"/>
      <c r="AM80" s="65"/>
    </row>
    <row r="81" spans="1:39" s="28" customFormat="1" x14ac:dyDescent="0.25">
      <c r="A81" s="28">
        <v>74</v>
      </c>
      <c r="B81" s="71">
        <v>1</v>
      </c>
      <c r="C81" s="118"/>
      <c r="D81" s="111" t="s">
        <v>337</v>
      </c>
      <c r="E81" s="111" t="s">
        <v>338</v>
      </c>
      <c r="F81" s="111" t="s">
        <v>284</v>
      </c>
      <c r="G81" s="111" t="s">
        <v>339</v>
      </c>
      <c r="H81" s="26" t="s">
        <v>21</v>
      </c>
      <c r="I81" s="155">
        <v>34</v>
      </c>
      <c r="J81" s="155"/>
      <c r="K81" s="23">
        <v>36</v>
      </c>
      <c r="L81" s="149"/>
      <c r="M81" s="23">
        <v>37</v>
      </c>
      <c r="N81" s="149"/>
      <c r="O81" s="23">
        <v>37</v>
      </c>
      <c r="P81" s="149"/>
      <c r="Q81" s="24">
        <f>AVERAGE(I81,K81,M81,O81)</f>
        <v>36</v>
      </c>
      <c r="R81" s="24">
        <f t="shared" si="31"/>
        <v>72</v>
      </c>
      <c r="S81" s="148">
        <v>16</v>
      </c>
      <c r="T81" s="149">
        <v>11</v>
      </c>
      <c r="U81" s="148">
        <v>55</v>
      </c>
      <c r="V81" s="149">
        <v>11</v>
      </c>
      <c r="W81" s="28">
        <v>74</v>
      </c>
      <c r="X81" s="28">
        <v>8</v>
      </c>
      <c r="Y81" s="30"/>
      <c r="Z81" s="30"/>
      <c r="AA81" s="29">
        <f t="shared" si="32"/>
        <v>48.33</v>
      </c>
      <c r="AB81" s="30">
        <v>30</v>
      </c>
      <c r="AC81" s="167">
        <v>39</v>
      </c>
      <c r="AD81" s="28">
        <v>37</v>
      </c>
      <c r="AF81" s="29">
        <f t="shared" ref="AF81:AF105" si="39">SUM(R81 + AA81 +AB81 + AC81 + AD81)</f>
        <v>226.33</v>
      </c>
      <c r="AG81" s="34" t="b">
        <f t="shared" ref="AG81:AG105" si="40">IF(R81,R81&gt;=56,R81&lt;56)</f>
        <v>1</v>
      </c>
      <c r="AH81" s="34" t="b">
        <f t="shared" si="33"/>
        <v>0</v>
      </c>
      <c r="AI81" s="65" t="b">
        <f t="shared" ref="AI81:AI100" si="41">IF(AB81,AB81=40)</f>
        <v>0</v>
      </c>
      <c r="AJ81" s="65" t="b">
        <f t="shared" si="34"/>
        <v>1</v>
      </c>
      <c r="AK81" s="65" t="b">
        <f t="shared" si="35"/>
        <v>1</v>
      </c>
      <c r="AL81" s="65" t="b">
        <f t="shared" ref="AL81:AL105" si="42">IF(AF81,AF81&gt;=207,AF81&lt;207)</f>
        <v>1</v>
      </c>
      <c r="AM81" s="65" t="b">
        <f t="shared" si="30"/>
        <v>0</v>
      </c>
    </row>
    <row r="82" spans="1:39" s="28" customFormat="1" x14ac:dyDescent="0.25">
      <c r="A82" s="28">
        <f t="shared" ref="A82:B82" si="43">A81+1</f>
        <v>75</v>
      </c>
      <c r="B82" s="71">
        <f t="shared" si="43"/>
        <v>2</v>
      </c>
      <c r="C82" s="118"/>
      <c r="D82" s="111" t="s">
        <v>340</v>
      </c>
      <c r="E82" s="111" t="s">
        <v>341</v>
      </c>
      <c r="F82" s="111" t="s">
        <v>181</v>
      </c>
      <c r="G82" s="111" t="s">
        <v>342</v>
      </c>
      <c r="H82" s="26" t="s">
        <v>21</v>
      </c>
      <c r="I82" s="155">
        <v>32</v>
      </c>
      <c r="J82" s="155"/>
      <c r="K82" s="23">
        <v>31</v>
      </c>
      <c r="L82" s="149"/>
      <c r="M82" s="23">
        <v>39</v>
      </c>
      <c r="N82" s="149"/>
      <c r="O82" s="23">
        <v>39</v>
      </c>
      <c r="P82" s="149"/>
      <c r="Q82" s="24">
        <f t="shared" ref="Q82:Q143" si="44">AVERAGE(I82,K82,M82,O82)</f>
        <v>35.25</v>
      </c>
      <c r="R82" s="24">
        <f t="shared" si="31"/>
        <v>70.5</v>
      </c>
      <c r="S82" s="148">
        <v>72</v>
      </c>
      <c r="T82" s="149">
        <v>1</v>
      </c>
      <c r="U82" s="148">
        <v>71</v>
      </c>
      <c r="V82" s="149">
        <v>5</v>
      </c>
      <c r="W82" s="28">
        <v>70</v>
      </c>
      <c r="X82" s="28">
        <v>21</v>
      </c>
      <c r="Y82" s="30"/>
      <c r="Z82" s="30"/>
      <c r="AA82" s="29">
        <f t="shared" si="32"/>
        <v>71</v>
      </c>
      <c r="AB82" s="30">
        <v>40</v>
      </c>
      <c r="AC82" s="167">
        <v>39.5</v>
      </c>
      <c r="AD82" s="28">
        <v>41</v>
      </c>
      <c r="AF82" s="29">
        <f t="shared" si="39"/>
        <v>262</v>
      </c>
      <c r="AG82" s="34" t="b">
        <f t="shared" si="40"/>
        <v>1</v>
      </c>
      <c r="AH82" s="34" t="b">
        <f t="shared" si="33"/>
        <v>1</v>
      </c>
      <c r="AI82" s="65" t="b">
        <f t="shared" si="41"/>
        <v>1</v>
      </c>
      <c r="AJ82" s="65" t="b">
        <f t="shared" si="34"/>
        <v>1</v>
      </c>
      <c r="AK82" s="65" t="b">
        <f t="shared" si="35"/>
        <v>1</v>
      </c>
      <c r="AL82" s="65" t="b">
        <f t="shared" si="42"/>
        <v>1</v>
      </c>
      <c r="AM82" s="65" t="b">
        <f t="shared" si="30"/>
        <v>1</v>
      </c>
    </row>
    <row r="83" spans="1:39" s="28" customFormat="1" x14ac:dyDescent="0.25">
      <c r="A83" s="28">
        <f t="shared" ref="A83:B83" si="45">A82+1</f>
        <v>76</v>
      </c>
      <c r="B83" s="71">
        <f t="shared" si="45"/>
        <v>3</v>
      </c>
      <c r="C83" s="118"/>
      <c r="D83" s="111" t="s">
        <v>343</v>
      </c>
      <c r="E83" s="111" t="s">
        <v>344</v>
      </c>
      <c r="F83" s="111" t="s">
        <v>124</v>
      </c>
      <c r="G83" s="111" t="s">
        <v>345</v>
      </c>
      <c r="H83" s="26" t="s">
        <v>21</v>
      </c>
      <c r="I83" s="155">
        <v>37</v>
      </c>
      <c r="J83" s="155"/>
      <c r="K83" s="23">
        <v>34</v>
      </c>
      <c r="L83" s="149"/>
      <c r="M83" s="23">
        <v>38</v>
      </c>
      <c r="N83" s="149"/>
      <c r="O83" s="23">
        <v>37</v>
      </c>
      <c r="P83" s="149"/>
      <c r="Q83" s="24">
        <f t="shared" si="44"/>
        <v>36.5</v>
      </c>
      <c r="R83" s="24">
        <f t="shared" si="31"/>
        <v>73</v>
      </c>
      <c r="S83" s="148">
        <v>41</v>
      </c>
      <c r="T83" s="149">
        <v>5</v>
      </c>
      <c r="U83" s="148">
        <v>41</v>
      </c>
      <c r="V83" s="149">
        <v>11</v>
      </c>
      <c r="W83" s="28">
        <v>55</v>
      </c>
      <c r="X83" s="28">
        <v>3</v>
      </c>
      <c r="Y83" s="30"/>
      <c r="Z83" s="30"/>
      <c r="AA83" s="29">
        <f t="shared" si="32"/>
        <v>45.67</v>
      </c>
      <c r="AB83" s="30">
        <v>40</v>
      </c>
      <c r="AC83" s="167">
        <v>32.5</v>
      </c>
      <c r="AD83" s="28">
        <v>41</v>
      </c>
      <c r="AF83" s="29">
        <f t="shared" si="39"/>
        <v>232.17</v>
      </c>
      <c r="AG83" s="34" t="b">
        <f t="shared" si="40"/>
        <v>1</v>
      </c>
      <c r="AH83" s="34" t="b">
        <f t="shared" si="33"/>
        <v>0</v>
      </c>
      <c r="AI83" s="65" t="b">
        <f t="shared" si="41"/>
        <v>1</v>
      </c>
      <c r="AJ83" s="65" t="b">
        <f t="shared" si="34"/>
        <v>1</v>
      </c>
      <c r="AK83" s="65" t="b">
        <f t="shared" si="35"/>
        <v>1</v>
      </c>
      <c r="AL83" s="65" t="b">
        <f t="shared" si="42"/>
        <v>1</v>
      </c>
      <c r="AM83" s="65" t="b">
        <f t="shared" si="30"/>
        <v>0</v>
      </c>
    </row>
    <row r="84" spans="1:39" s="28" customFormat="1" x14ac:dyDescent="0.25">
      <c r="A84" s="28">
        <f t="shared" ref="A84:B84" si="46">A83+1</f>
        <v>77</v>
      </c>
      <c r="B84" s="71">
        <f t="shared" si="46"/>
        <v>4</v>
      </c>
      <c r="C84" s="122"/>
      <c r="D84" s="111" t="s">
        <v>346</v>
      </c>
      <c r="E84" s="111" t="s">
        <v>347</v>
      </c>
      <c r="F84" s="111" t="s">
        <v>348</v>
      </c>
      <c r="G84" s="111" t="s">
        <v>349</v>
      </c>
      <c r="H84" s="26" t="s">
        <v>21</v>
      </c>
      <c r="I84" s="155">
        <v>34</v>
      </c>
      <c r="J84" s="155"/>
      <c r="K84" s="23">
        <v>27</v>
      </c>
      <c r="L84" s="149"/>
      <c r="M84" s="23">
        <v>38</v>
      </c>
      <c r="N84" s="149"/>
      <c r="O84" s="23">
        <v>36</v>
      </c>
      <c r="P84" s="149"/>
      <c r="Q84" s="24">
        <f t="shared" si="44"/>
        <v>33.75</v>
      </c>
      <c r="R84" s="24">
        <f t="shared" si="31"/>
        <v>67.5</v>
      </c>
      <c r="S84" s="148">
        <v>57</v>
      </c>
      <c r="T84" s="149">
        <v>6</v>
      </c>
      <c r="U84" s="148">
        <v>51</v>
      </c>
      <c r="V84" s="149">
        <v>24</v>
      </c>
      <c r="W84" s="28">
        <v>50</v>
      </c>
      <c r="X84" s="28">
        <v>23</v>
      </c>
      <c r="Y84" s="30"/>
      <c r="Z84" s="30"/>
      <c r="AA84" s="29">
        <f t="shared" si="32"/>
        <v>52.67</v>
      </c>
      <c r="AB84" s="30">
        <v>40</v>
      </c>
      <c r="AC84" s="167">
        <v>35</v>
      </c>
      <c r="AD84" s="28">
        <v>42</v>
      </c>
      <c r="AF84" s="29">
        <f t="shared" si="39"/>
        <v>237.17</v>
      </c>
      <c r="AG84" s="34" t="b">
        <f t="shared" si="40"/>
        <v>1</v>
      </c>
      <c r="AH84" s="34" t="b">
        <f t="shared" si="33"/>
        <v>0</v>
      </c>
      <c r="AI84" s="65" t="b">
        <f t="shared" si="41"/>
        <v>1</v>
      </c>
      <c r="AJ84" s="65" t="b">
        <f t="shared" si="34"/>
        <v>1</v>
      </c>
      <c r="AK84" s="65" t="b">
        <f t="shared" si="35"/>
        <v>1</v>
      </c>
      <c r="AL84" s="65" t="b">
        <f t="shared" si="42"/>
        <v>1</v>
      </c>
      <c r="AM84" s="65" t="b">
        <f t="shared" si="30"/>
        <v>0</v>
      </c>
    </row>
    <row r="85" spans="1:39" x14ac:dyDescent="0.25">
      <c r="A85" s="28">
        <f t="shared" ref="A85:B85" si="47">A84+1</f>
        <v>78</v>
      </c>
      <c r="B85" s="71">
        <f t="shared" si="47"/>
        <v>5</v>
      </c>
      <c r="C85" s="118"/>
      <c r="D85" s="111" t="s">
        <v>350</v>
      </c>
      <c r="E85" s="111" t="s">
        <v>351</v>
      </c>
      <c r="F85" s="111" t="s">
        <v>120</v>
      </c>
      <c r="G85" s="111" t="s">
        <v>352</v>
      </c>
      <c r="H85" s="26" t="s">
        <v>21</v>
      </c>
      <c r="I85" s="155">
        <v>30</v>
      </c>
      <c r="J85" s="155"/>
      <c r="K85" s="23">
        <v>34</v>
      </c>
      <c r="L85" s="149"/>
      <c r="M85" s="23">
        <v>37</v>
      </c>
      <c r="N85" s="149"/>
      <c r="O85" s="23">
        <v>34</v>
      </c>
      <c r="P85" s="149"/>
      <c r="Q85" s="24">
        <f t="shared" si="44"/>
        <v>33.75</v>
      </c>
      <c r="R85" s="24">
        <f t="shared" si="31"/>
        <v>67.5</v>
      </c>
      <c r="S85" s="148">
        <v>69</v>
      </c>
      <c r="T85" s="149">
        <v>18</v>
      </c>
      <c r="U85" s="148">
        <v>71</v>
      </c>
      <c r="V85" s="149">
        <v>20</v>
      </c>
      <c r="W85" s="28">
        <v>68</v>
      </c>
      <c r="X85" s="28">
        <v>19</v>
      </c>
      <c r="Y85" s="30"/>
      <c r="Z85" s="30"/>
      <c r="AA85" s="29">
        <f t="shared" si="32"/>
        <v>69.33</v>
      </c>
      <c r="AB85" s="30">
        <v>40</v>
      </c>
      <c r="AC85" s="167">
        <v>38</v>
      </c>
      <c r="AD85" s="28">
        <v>39</v>
      </c>
      <c r="AE85" s="28"/>
      <c r="AF85" s="29">
        <f t="shared" si="39"/>
        <v>253.83</v>
      </c>
      <c r="AG85" s="34" t="b">
        <f t="shared" si="40"/>
        <v>1</v>
      </c>
      <c r="AH85" s="34" t="b">
        <f t="shared" si="33"/>
        <v>1</v>
      </c>
      <c r="AI85" s="65" t="b">
        <f t="shared" si="41"/>
        <v>1</v>
      </c>
      <c r="AJ85" s="65" t="b">
        <f t="shared" si="34"/>
        <v>1</v>
      </c>
      <c r="AK85" s="65" t="b">
        <f t="shared" si="35"/>
        <v>1</v>
      </c>
      <c r="AL85" s="65" t="b">
        <f t="shared" si="42"/>
        <v>1</v>
      </c>
      <c r="AM85" s="65" t="b">
        <f t="shared" si="30"/>
        <v>1</v>
      </c>
    </row>
    <row r="86" spans="1:39" s="28" customFormat="1" x14ac:dyDescent="0.25">
      <c r="A86" s="28">
        <f t="shared" ref="A86:B86" si="48">A85+1</f>
        <v>79</v>
      </c>
      <c r="B86" s="71">
        <f t="shared" si="48"/>
        <v>6</v>
      </c>
      <c r="C86" s="118"/>
      <c r="D86" s="111" t="s">
        <v>353</v>
      </c>
      <c r="E86" s="111" t="s">
        <v>354</v>
      </c>
      <c r="F86" s="111" t="s">
        <v>203</v>
      </c>
      <c r="G86" s="111" t="s">
        <v>355</v>
      </c>
      <c r="H86" s="26" t="s">
        <v>21</v>
      </c>
      <c r="I86" s="155">
        <v>33</v>
      </c>
      <c r="J86" s="155"/>
      <c r="K86" s="23">
        <v>34</v>
      </c>
      <c r="L86" s="149"/>
      <c r="M86" s="23">
        <v>38</v>
      </c>
      <c r="N86" s="149"/>
      <c r="O86" s="23">
        <v>35</v>
      </c>
      <c r="P86" s="149"/>
      <c r="Q86" s="24">
        <f t="shared" si="44"/>
        <v>35</v>
      </c>
      <c r="R86" s="24">
        <f t="shared" si="31"/>
        <v>70</v>
      </c>
      <c r="S86" s="148">
        <v>72</v>
      </c>
      <c r="T86" s="149">
        <v>14</v>
      </c>
      <c r="U86" s="148">
        <v>67</v>
      </c>
      <c r="V86" s="149">
        <v>6</v>
      </c>
      <c r="W86" s="28">
        <v>68</v>
      </c>
      <c r="X86" s="28">
        <v>3</v>
      </c>
      <c r="Y86" s="30"/>
      <c r="Z86" s="30"/>
      <c r="AA86" s="29">
        <f t="shared" si="32"/>
        <v>69</v>
      </c>
      <c r="AB86" s="30">
        <v>40</v>
      </c>
      <c r="AC86" s="167">
        <v>34</v>
      </c>
      <c r="AD86" s="28">
        <v>34</v>
      </c>
      <c r="AF86" s="29">
        <f t="shared" si="39"/>
        <v>247</v>
      </c>
      <c r="AG86" s="34" t="b">
        <f t="shared" si="40"/>
        <v>1</v>
      </c>
      <c r="AH86" s="34" t="b">
        <f t="shared" si="33"/>
        <v>1</v>
      </c>
      <c r="AI86" s="65" t="b">
        <f t="shared" si="41"/>
        <v>1</v>
      </c>
      <c r="AJ86" s="65" t="b">
        <f t="shared" si="34"/>
        <v>1</v>
      </c>
      <c r="AK86" s="65" t="b">
        <f t="shared" si="35"/>
        <v>0</v>
      </c>
      <c r="AL86" s="65" t="b">
        <f t="shared" si="42"/>
        <v>1</v>
      </c>
      <c r="AM86" s="65" t="b">
        <f t="shared" si="30"/>
        <v>0</v>
      </c>
    </row>
    <row r="87" spans="1:39" s="28" customFormat="1" x14ac:dyDescent="0.25">
      <c r="A87" s="28">
        <f t="shared" ref="A87:B87" si="49">A86+1</f>
        <v>80</v>
      </c>
      <c r="B87" s="71">
        <f t="shared" si="49"/>
        <v>7</v>
      </c>
      <c r="C87" s="118"/>
      <c r="D87" s="111" t="s">
        <v>356</v>
      </c>
      <c r="E87" s="111" t="s">
        <v>357</v>
      </c>
      <c r="F87" s="111" t="s">
        <v>221</v>
      </c>
      <c r="G87" s="111" t="s">
        <v>358</v>
      </c>
      <c r="H87" s="26" t="s">
        <v>21</v>
      </c>
      <c r="I87" s="155">
        <v>36</v>
      </c>
      <c r="J87" s="155"/>
      <c r="K87" s="23">
        <v>36</v>
      </c>
      <c r="L87" s="149"/>
      <c r="M87" s="23">
        <v>38</v>
      </c>
      <c r="N87" s="149"/>
      <c r="O87" s="23">
        <v>37</v>
      </c>
      <c r="P87" s="149"/>
      <c r="Q87" s="24">
        <f t="shared" si="44"/>
        <v>36.75</v>
      </c>
      <c r="R87" s="24">
        <f t="shared" si="31"/>
        <v>73.5</v>
      </c>
      <c r="S87" s="148">
        <v>68</v>
      </c>
      <c r="T87" s="149">
        <v>18</v>
      </c>
      <c r="U87" s="148">
        <v>62</v>
      </c>
      <c r="V87" s="149">
        <v>20</v>
      </c>
      <c r="W87" s="28">
        <v>69</v>
      </c>
      <c r="X87" s="28">
        <v>19</v>
      </c>
      <c r="Y87" s="30"/>
      <c r="Z87" s="30"/>
      <c r="AA87" s="29">
        <f t="shared" si="32"/>
        <v>66.33</v>
      </c>
      <c r="AB87" s="30">
        <v>40</v>
      </c>
      <c r="AC87" s="167">
        <v>41</v>
      </c>
      <c r="AD87" s="28">
        <v>40</v>
      </c>
      <c r="AF87" s="29">
        <f t="shared" si="39"/>
        <v>260.83</v>
      </c>
      <c r="AG87" s="34" t="b">
        <f t="shared" si="40"/>
        <v>1</v>
      </c>
      <c r="AH87" s="34" t="b">
        <f t="shared" si="33"/>
        <v>1</v>
      </c>
      <c r="AI87" s="65" t="b">
        <f t="shared" si="41"/>
        <v>1</v>
      </c>
      <c r="AJ87" s="65" t="b">
        <f t="shared" si="34"/>
        <v>1</v>
      </c>
      <c r="AK87" s="65" t="b">
        <f t="shared" si="35"/>
        <v>1</v>
      </c>
      <c r="AL87" s="65" t="b">
        <f t="shared" si="42"/>
        <v>1</v>
      </c>
      <c r="AM87" s="65" t="b">
        <f t="shared" si="30"/>
        <v>1</v>
      </c>
    </row>
    <row r="88" spans="1:39" s="28" customFormat="1" x14ac:dyDescent="0.25">
      <c r="A88" s="28">
        <f t="shared" ref="A88:B100" si="50">A87+1</f>
        <v>81</v>
      </c>
      <c r="B88" s="71">
        <f t="shared" si="50"/>
        <v>8</v>
      </c>
      <c r="C88" s="118"/>
      <c r="D88" s="111" t="s">
        <v>359</v>
      </c>
      <c r="E88" s="111" t="s">
        <v>360</v>
      </c>
      <c r="F88" s="111" t="s">
        <v>196</v>
      </c>
      <c r="G88" s="111" t="s">
        <v>361</v>
      </c>
      <c r="H88" s="26" t="s">
        <v>21</v>
      </c>
      <c r="I88" s="155">
        <v>32</v>
      </c>
      <c r="J88" s="155"/>
      <c r="K88" s="23">
        <v>31</v>
      </c>
      <c r="L88" s="149"/>
      <c r="M88" s="23">
        <v>37</v>
      </c>
      <c r="N88" s="149"/>
      <c r="O88" s="23">
        <v>38</v>
      </c>
      <c r="P88" s="149"/>
      <c r="Q88" s="24">
        <f t="shared" si="44"/>
        <v>34.5</v>
      </c>
      <c r="R88" s="24">
        <f t="shared" si="31"/>
        <v>69</v>
      </c>
      <c r="S88" s="148">
        <v>66</v>
      </c>
      <c r="T88" s="149">
        <v>13</v>
      </c>
      <c r="U88" s="148">
        <v>68</v>
      </c>
      <c r="V88" s="149">
        <v>21</v>
      </c>
      <c r="W88" s="28">
        <v>64</v>
      </c>
      <c r="X88" s="28">
        <v>23</v>
      </c>
      <c r="Y88" s="30"/>
      <c r="Z88" s="30"/>
      <c r="AA88" s="29">
        <f t="shared" si="32"/>
        <v>66</v>
      </c>
      <c r="AB88" s="30">
        <v>40</v>
      </c>
      <c r="AC88" s="167">
        <v>31.5</v>
      </c>
      <c r="AD88" s="28">
        <v>33</v>
      </c>
      <c r="AF88" s="29">
        <f t="shared" si="39"/>
        <v>239.5</v>
      </c>
      <c r="AG88" s="34" t="b">
        <f t="shared" si="40"/>
        <v>1</v>
      </c>
      <c r="AH88" s="34" t="b">
        <f t="shared" si="33"/>
        <v>1</v>
      </c>
      <c r="AI88" s="65" t="b">
        <f t="shared" si="41"/>
        <v>1</v>
      </c>
      <c r="AJ88" s="65" t="b">
        <f t="shared" si="34"/>
        <v>0</v>
      </c>
      <c r="AK88" s="65" t="b">
        <f t="shared" si="35"/>
        <v>0</v>
      </c>
      <c r="AL88" s="65" t="b">
        <f t="shared" si="42"/>
        <v>1</v>
      </c>
      <c r="AM88" s="65" t="b">
        <f t="shared" si="30"/>
        <v>0</v>
      </c>
    </row>
    <row r="89" spans="1:39" s="28" customFormat="1" x14ac:dyDescent="0.25">
      <c r="A89" s="28">
        <f t="shared" si="50"/>
        <v>82</v>
      </c>
      <c r="B89" s="71">
        <f t="shared" si="50"/>
        <v>9</v>
      </c>
      <c r="C89" s="118"/>
      <c r="D89" s="111" t="s">
        <v>362</v>
      </c>
      <c r="E89" s="111" t="s">
        <v>363</v>
      </c>
      <c r="F89" s="111" t="s">
        <v>128</v>
      </c>
      <c r="G89" s="111" t="s">
        <v>364</v>
      </c>
      <c r="H89" s="26" t="s">
        <v>21</v>
      </c>
      <c r="I89" s="155">
        <v>32</v>
      </c>
      <c r="J89" s="155"/>
      <c r="K89" s="23">
        <v>29</v>
      </c>
      <c r="L89" s="149"/>
      <c r="M89" s="23">
        <v>37</v>
      </c>
      <c r="N89" s="149"/>
      <c r="O89" s="23">
        <v>38</v>
      </c>
      <c r="P89" s="149"/>
      <c r="Q89" s="24">
        <f t="shared" si="44"/>
        <v>34</v>
      </c>
      <c r="R89" s="24">
        <f t="shared" si="31"/>
        <v>68</v>
      </c>
      <c r="S89" s="148">
        <v>68</v>
      </c>
      <c r="T89" s="149">
        <v>9</v>
      </c>
      <c r="U89" s="148">
        <v>60</v>
      </c>
      <c r="V89" s="149">
        <v>25</v>
      </c>
      <c r="W89" s="28">
        <v>66</v>
      </c>
      <c r="X89" s="28">
        <v>3</v>
      </c>
      <c r="Y89" s="30"/>
      <c r="Z89" s="30"/>
      <c r="AA89" s="29">
        <f t="shared" si="32"/>
        <v>64.67</v>
      </c>
      <c r="AB89" s="30">
        <v>40</v>
      </c>
      <c r="AC89" s="167">
        <v>28</v>
      </c>
      <c r="AD89" s="28">
        <v>29</v>
      </c>
      <c r="AF89" s="29">
        <f t="shared" si="39"/>
        <v>229.67</v>
      </c>
      <c r="AG89" s="34" t="b">
        <f t="shared" si="40"/>
        <v>1</v>
      </c>
      <c r="AH89" s="34" t="b">
        <f t="shared" si="33"/>
        <v>1</v>
      </c>
      <c r="AI89" s="65" t="b">
        <f t="shared" si="41"/>
        <v>1</v>
      </c>
      <c r="AJ89" s="65" t="b">
        <f t="shared" si="34"/>
        <v>0</v>
      </c>
      <c r="AK89" s="65" t="b">
        <f t="shared" si="35"/>
        <v>0</v>
      </c>
      <c r="AL89" s="65" t="b">
        <f t="shared" si="42"/>
        <v>1</v>
      </c>
      <c r="AM89" s="65" t="b">
        <f t="shared" si="30"/>
        <v>0</v>
      </c>
    </row>
    <row r="90" spans="1:39" s="28" customFormat="1" x14ac:dyDescent="0.25">
      <c r="A90" s="28">
        <f t="shared" si="50"/>
        <v>83</v>
      </c>
      <c r="B90" s="71">
        <f t="shared" si="50"/>
        <v>10</v>
      </c>
      <c r="C90" s="118"/>
      <c r="D90" s="111" t="s">
        <v>365</v>
      </c>
      <c r="E90" s="111" t="s">
        <v>366</v>
      </c>
      <c r="F90" s="111" t="s">
        <v>171</v>
      </c>
      <c r="G90" s="111" t="s">
        <v>367</v>
      </c>
      <c r="H90" s="26" t="s">
        <v>21</v>
      </c>
      <c r="I90" s="155">
        <v>36</v>
      </c>
      <c r="J90" s="155"/>
      <c r="K90" s="23">
        <v>37</v>
      </c>
      <c r="L90" s="149"/>
      <c r="M90" s="23">
        <v>37</v>
      </c>
      <c r="N90" s="149"/>
      <c r="O90" s="23">
        <v>38</v>
      </c>
      <c r="P90" s="149"/>
      <c r="Q90" s="24">
        <f t="shared" si="44"/>
        <v>37</v>
      </c>
      <c r="R90" s="24">
        <f t="shared" si="31"/>
        <v>74</v>
      </c>
      <c r="S90" s="148">
        <v>69</v>
      </c>
      <c r="T90" s="149">
        <v>1</v>
      </c>
      <c r="U90" s="148">
        <v>60</v>
      </c>
      <c r="V90" s="149">
        <v>5</v>
      </c>
      <c r="W90" s="28">
        <v>70</v>
      </c>
      <c r="X90" s="28">
        <v>21</v>
      </c>
      <c r="Y90" s="30"/>
      <c r="Z90" s="30"/>
      <c r="AA90" s="29">
        <f t="shared" si="32"/>
        <v>66.33</v>
      </c>
      <c r="AB90" s="30">
        <v>40</v>
      </c>
      <c r="AC90" s="167">
        <v>35.5</v>
      </c>
      <c r="AD90" s="28">
        <v>36</v>
      </c>
      <c r="AF90" s="29">
        <f t="shared" si="39"/>
        <v>251.83</v>
      </c>
      <c r="AG90" s="34" t="b">
        <f t="shared" si="40"/>
        <v>1</v>
      </c>
      <c r="AH90" s="34" t="b">
        <f t="shared" si="33"/>
        <v>1</v>
      </c>
      <c r="AI90" s="65" t="b">
        <f t="shared" si="41"/>
        <v>1</v>
      </c>
      <c r="AJ90" s="65" t="b">
        <f t="shared" si="34"/>
        <v>1</v>
      </c>
      <c r="AK90" s="65" t="b">
        <f t="shared" si="35"/>
        <v>1</v>
      </c>
      <c r="AL90" s="65" t="b">
        <f t="shared" si="42"/>
        <v>1</v>
      </c>
      <c r="AM90" s="65" t="b">
        <f t="shared" si="30"/>
        <v>1</v>
      </c>
    </row>
    <row r="91" spans="1:39" s="28" customFormat="1" x14ac:dyDescent="0.25">
      <c r="A91" s="28">
        <f t="shared" si="50"/>
        <v>84</v>
      </c>
      <c r="B91" s="71">
        <f t="shared" si="50"/>
        <v>11</v>
      </c>
      <c r="C91" s="126"/>
      <c r="D91" s="111" t="s">
        <v>368</v>
      </c>
      <c r="E91" s="111" t="s">
        <v>180</v>
      </c>
      <c r="F91" s="111" t="s">
        <v>120</v>
      </c>
      <c r="G91" s="111" t="s">
        <v>369</v>
      </c>
      <c r="H91" s="26" t="s">
        <v>21</v>
      </c>
      <c r="I91" s="155">
        <v>36</v>
      </c>
      <c r="J91" s="155"/>
      <c r="K91" s="23">
        <v>35</v>
      </c>
      <c r="L91" s="149"/>
      <c r="M91" s="23">
        <v>37</v>
      </c>
      <c r="N91" s="149"/>
      <c r="O91" s="23">
        <v>35</v>
      </c>
      <c r="P91" s="149"/>
      <c r="Q91" s="24">
        <f t="shared" si="44"/>
        <v>35.75</v>
      </c>
      <c r="R91" s="24">
        <f t="shared" si="31"/>
        <v>71.5</v>
      </c>
      <c r="S91" s="148">
        <v>60</v>
      </c>
      <c r="T91" s="149">
        <v>19</v>
      </c>
      <c r="U91" s="148">
        <v>73</v>
      </c>
      <c r="V91" s="149">
        <v>21</v>
      </c>
      <c r="W91" s="28">
        <v>69</v>
      </c>
      <c r="X91" s="28">
        <v>20</v>
      </c>
      <c r="Y91" s="30"/>
      <c r="Z91" s="30"/>
      <c r="AA91" s="29">
        <f t="shared" si="32"/>
        <v>67.33</v>
      </c>
      <c r="AB91" s="30">
        <v>40</v>
      </c>
      <c r="AC91" s="167">
        <v>38.5</v>
      </c>
      <c r="AD91" s="28">
        <v>41</v>
      </c>
      <c r="AF91" s="29">
        <f t="shared" si="39"/>
        <v>258.33</v>
      </c>
      <c r="AG91" s="34" t="b">
        <f t="shared" si="40"/>
        <v>1</v>
      </c>
      <c r="AH91" s="34" t="b">
        <f t="shared" si="33"/>
        <v>1</v>
      </c>
      <c r="AI91" s="65" t="b">
        <f t="shared" si="41"/>
        <v>1</v>
      </c>
      <c r="AJ91" s="65" t="b">
        <f t="shared" si="34"/>
        <v>1</v>
      </c>
      <c r="AK91" s="65" t="b">
        <f t="shared" si="35"/>
        <v>1</v>
      </c>
      <c r="AL91" s="65" t="b">
        <f t="shared" si="42"/>
        <v>1</v>
      </c>
      <c r="AM91" s="65" t="b">
        <f t="shared" si="30"/>
        <v>1</v>
      </c>
    </row>
    <row r="92" spans="1:39" s="28" customFormat="1" x14ac:dyDescent="0.25">
      <c r="A92" s="28">
        <f t="shared" si="50"/>
        <v>85</v>
      </c>
      <c r="B92" s="71">
        <f t="shared" si="50"/>
        <v>12</v>
      </c>
      <c r="C92" s="118"/>
      <c r="D92" s="111" t="s">
        <v>370</v>
      </c>
      <c r="E92" s="111" t="s">
        <v>371</v>
      </c>
      <c r="F92" s="111" t="s">
        <v>181</v>
      </c>
      <c r="G92" s="111" t="s">
        <v>372</v>
      </c>
      <c r="H92" s="26" t="s">
        <v>21</v>
      </c>
      <c r="I92" s="155">
        <v>36</v>
      </c>
      <c r="J92" s="155"/>
      <c r="K92" s="23">
        <v>34</v>
      </c>
      <c r="L92" s="149"/>
      <c r="M92" s="23">
        <v>37</v>
      </c>
      <c r="N92" s="149"/>
      <c r="O92" s="23">
        <v>36</v>
      </c>
      <c r="P92" s="149"/>
      <c r="Q92" s="24">
        <f t="shared" si="44"/>
        <v>35.75</v>
      </c>
      <c r="R92" s="24">
        <f t="shared" si="31"/>
        <v>71.5</v>
      </c>
      <c r="S92" s="148">
        <v>63</v>
      </c>
      <c r="T92" s="149">
        <v>10</v>
      </c>
      <c r="U92" s="148">
        <v>65</v>
      </c>
      <c r="V92" s="149">
        <v>6</v>
      </c>
      <c r="W92" s="28">
        <v>68</v>
      </c>
      <c r="X92" s="28">
        <v>6</v>
      </c>
      <c r="Y92" s="30"/>
      <c r="Z92" s="30"/>
      <c r="AA92" s="29">
        <f t="shared" si="32"/>
        <v>65.33</v>
      </c>
      <c r="AB92" s="30">
        <v>40</v>
      </c>
      <c r="AC92" s="167">
        <v>42</v>
      </c>
      <c r="AD92" s="28">
        <v>44</v>
      </c>
      <c r="AF92" s="29">
        <f t="shared" si="39"/>
        <v>262.83</v>
      </c>
      <c r="AG92" s="34" t="b">
        <f t="shared" si="40"/>
        <v>1</v>
      </c>
      <c r="AH92" s="34" t="b">
        <f t="shared" si="33"/>
        <v>1</v>
      </c>
      <c r="AI92" s="65" t="b">
        <f t="shared" si="41"/>
        <v>1</v>
      </c>
      <c r="AJ92" s="65" t="b">
        <f t="shared" si="34"/>
        <v>1</v>
      </c>
      <c r="AK92" s="65" t="b">
        <f t="shared" si="35"/>
        <v>1</v>
      </c>
      <c r="AL92" s="65" t="b">
        <f t="shared" si="42"/>
        <v>1</v>
      </c>
      <c r="AM92" s="65" t="b">
        <f t="shared" si="30"/>
        <v>1</v>
      </c>
    </row>
    <row r="93" spans="1:39" s="28" customFormat="1" x14ac:dyDescent="0.25">
      <c r="A93" s="28">
        <f t="shared" si="50"/>
        <v>86</v>
      </c>
      <c r="B93" s="71">
        <f t="shared" si="50"/>
        <v>13</v>
      </c>
      <c r="C93" s="117"/>
      <c r="D93" s="111" t="s">
        <v>373</v>
      </c>
      <c r="E93" s="111" t="s">
        <v>374</v>
      </c>
      <c r="F93" s="111" t="s">
        <v>171</v>
      </c>
      <c r="G93" s="111" t="s">
        <v>375</v>
      </c>
      <c r="H93" s="26" t="s">
        <v>21</v>
      </c>
      <c r="I93" s="155">
        <v>38</v>
      </c>
      <c r="J93" s="155"/>
      <c r="K93" s="23">
        <v>36</v>
      </c>
      <c r="L93" s="149"/>
      <c r="M93" s="23">
        <v>38</v>
      </c>
      <c r="N93" s="149"/>
      <c r="O93" s="23">
        <v>39</v>
      </c>
      <c r="P93" s="149"/>
      <c r="Q93" s="24">
        <f t="shared" si="44"/>
        <v>37.75</v>
      </c>
      <c r="R93" s="24">
        <f t="shared" si="31"/>
        <v>75.5</v>
      </c>
      <c r="S93" s="148">
        <v>74</v>
      </c>
      <c r="T93" s="149">
        <v>15</v>
      </c>
      <c r="U93" s="148">
        <v>72</v>
      </c>
      <c r="V93" s="149">
        <v>8</v>
      </c>
      <c r="W93" s="28">
        <v>77</v>
      </c>
      <c r="X93" s="28">
        <v>24</v>
      </c>
      <c r="Y93" s="30"/>
      <c r="Z93" s="30"/>
      <c r="AA93" s="29">
        <f t="shared" si="32"/>
        <v>74.33</v>
      </c>
      <c r="AB93" s="30">
        <v>40</v>
      </c>
      <c r="AC93" s="167">
        <v>36.5</v>
      </c>
      <c r="AD93" s="28">
        <v>43</v>
      </c>
      <c r="AF93" s="29">
        <f t="shared" si="39"/>
        <v>269.33</v>
      </c>
      <c r="AG93" s="34" t="b">
        <f t="shared" si="40"/>
        <v>1</v>
      </c>
      <c r="AH93" s="34" t="b">
        <f t="shared" si="33"/>
        <v>1</v>
      </c>
      <c r="AI93" s="65" t="b">
        <f t="shared" si="41"/>
        <v>1</v>
      </c>
      <c r="AJ93" s="65" t="b">
        <f t="shared" si="34"/>
        <v>1</v>
      </c>
      <c r="AK93" s="65" t="b">
        <f t="shared" si="35"/>
        <v>1</v>
      </c>
      <c r="AL93" s="65" t="b">
        <f t="shared" si="42"/>
        <v>1</v>
      </c>
      <c r="AM93" s="65" t="b">
        <f t="shared" si="30"/>
        <v>1</v>
      </c>
    </row>
    <row r="94" spans="1:39" s="28" customFormat="1" x14ac:dyDescent="0.25">
      <c r="A94" s="28">
        <f t="shared" si="50"/>
        <v>87</v>
      </c>
      <c r="B94" s="71">
        <f t="shared" si="50"/>
        <v>14</v>
      </c>
      <c r="C94" s="118"/>
      <c r="D94" s="111" t="s">
        <v>376</v>
      </c>
      <c r="E94" s="111" t="s">
        <v>377</v>
      </c>
      <c r="F94" s="111" t="s">
        <v>284</v>
      </c>
      <c r="G94" s="111" t="s">
        <v>378</v>
      </c>
      <c r="H94" s="26" t="s">
        <v>21</v>
      </c>
      <c r="I94" s="155">
        <v>37</v>
      </c>
      <c r="J94" s="155"/>
      <c r="K94" s="23">
        <v>34</v>
      </c>
      <c r="L94" s="149"/>
      <c r="M94" s="23">
        <v>37</v>
      </c>
      <c r="N94" s="149"/>
      <c r="O94" s="23">
        <v>37</v>
      </c>
      <c r="P94" s="149"/>
      <c r="Q94" s="24">
        <f t="shared" si="44"/>
        <v>36.25</v>
      </c>
      <c r="R94" s="24">
        <f t="shared" si="31"/>
        <v>72.5</v>
      </c>
      <c r="S94" s="148">
        <v>70</v>
      </c>
      <c r="T94" s="149">
        <v>16</v>
      </c>
      <c r="U94" s="148">
        <v>64</v>
      </c>
      <c r="V94" s="149">
        <v>15</v>
      </c>
      <c r="W94" s="28">
        <v>62</v>
      </c>
      <c r="X94" s="28">
        <v>24</v>
      </c>
      <c r="Y94" s="30"/>
      <c r="Z94" s="30"/>
      <c r="AA94" s="29">
        <f t="shared" si="32"/>
        <v>65.33</v>
      </c>
      <c r="AB94" s="30">
        <v>40</v>
      </c>
      <c r="AC94" s="167">
        <v>38.5</v>
      </c>
      <c r="AD94" s="28">
        <v>38</v>
      </c>
      <c r="AF94" s="29">
        <f t="shared" si="39"/>
        <v>254.33</v>
      </c>
      <c r="AG94" s="34" t="b">
        <f t="shared" si="40"/>
        <v>1</v>
      </c>
      <c r="AH94" s="34" t="b">
        <f t="shared" si="33"/>
        <v>1</v>
      </c>
      <c r="AI94" s="65" t="b">
        <f t="shared" si="41"/>
        <v>1</v>
      </c>
      <c r="AJ94" s="65" t="b">
        <f t="shared" si="34"/>
        <v>1</v>
      </c>
      <c r="AK94" s="65" t="b">
        <f t="shared" si="35"/>
        <v>1</v>
      </c>
      <c r="AL94" s="65" t="b">
        <f t="shared" si="42"/>
        <v>1</v>
      </c>
      <c r="AM94" s="65" t="b">
        <f t="shared" si="30"/>
        <v>1</v>
      </c>
    </row>
    <row r="95" spans="1:39" s="28" customFormat="1" x14ac:dyDescent="0.25">
      <c r="A95" s="28">
        <f t="shared" si="50"/>
        <v>88</v>
      </c>
      <c r="B95" s="71">
        <f t="shared" si="50"/>
        <v>15</v>
      </c>
      <c r="C95" s="118"/>
      <c r="D95" s="111" t="s">
        <v>379</v>
      </c>
      <c r="E95" s="111" t="s">
        <v>380</v>
      </c>
      <c r="F95" s="111" t="s">
        <v>113</v>
      </c>
      <c r="G95" s="111" t="s">
        <v>381</v>
      </c>
      <c r="H95" s="26" t="s">
        <v>21</v>
      </c>
      <c r="I95" s="155">
        <v>35</v>
      </c>
      <c r="J95" s="155"/>
      <c r="K95" s="23">
        <v>36</v>
      </c>
      <c r="L95" s="149"/>
      <c r="M95" s="23">
        <v>37</v>
      </c>
      <c r="N95" s="149"/>
      <c r="O95" s="23">
        <v>37</v>
      </c>
      <c r="P95" s="149"/>
      <c r="Q95" s="24">
        <f t="shared" si="44"/>
        <v>36.25</v>
      </c>
      <c r="R95" s="24">
        <f t="shared" si="31"/>
        <v>72.5</v>
      </c>
      <c r="S95" s="148">
        <v>62</v>
      </c>
      <c r="T95" s="149">
        <v>17</v>
      </c>
      <c r="U95" s="148">
        <v>62</v>
      </c>
      <c r="V95" s="149">
        <v>9</v>
      </c>
      <c r="W95" s="28">
        <v>67</v>
      </c>
      <c r="X95" s="28">
        <v>10</v>
      </c>
      <c r="Y95" s="30"/>
      <c r="Z95" s="30"/>
      <c r="AA95" s="29">
        <f t="shared" si="32"/>
        <v>63.67</v>
      </c>
      <c r="AB95" s="30">
        <v>40</v>
      </c>
      <c r="AC95" s="167">
        <v>34</v>
      </c>
      <c r="AD95" s="28">
        <v>37</v>
      </c>
      <c r="AF95" s="29">
        <f t="shared" si="39"/>
        <v>247.17</v>
      </c>
      <c r="AG95" s="34" t="b">
        <f t="shared" si="40"/>
        <v>1</v>
      </c>
      <c r="AH95" s="34" t="b">
        <f t="shared" si="33"/>
        <v>1</v>
      </c>
      <c r="AI95" s="65" t="b">
        <f t="shared" si="41"/>
        <v>1</v>
      </c>
      <c r="AJ95" s="65" t="b">
        <f t="shared" si="34"/>
        <v>1</v>
      </c>
      <c r="AK95" s="65" t="b">
        <f t="shared" si="35"/>
        <v>1</v>
      </c>
      <c r="AL95" s="65" t="b">
        <f t="shared" si="42"/>
        <v>1</v>
      </c>
      <c r="AM95" s="65" t="b">
        <f t="shared" si="30"/>
        <v>1</v>
      </c>
    </row>
    <row r="96" spans="1:39" s="28" customFormat="1" x14ac:dyDescent="0.25">
      <c r="A96" s="28">
        <f t="shared" si="50"/>
        <v>89</v>
      </c>
      <c r="B96" s="71">
        <f t="shared" si="50"/>
        <v>16</v>
      </c>
      <c r="C96" s="118"/>
      <c r="D96" s="111" t="s">
        <v>382</v>
      </c>
      <c r="E96" s="111" t="s">
        <v>383</v>
      </c>
      <c r="F96" s="111" t="s">
        <v>149</v>
      </c>
      <c r="G96" s="111" t="s">
        <v>384</v>
      </c>
      <c r="H96" s="26" t="s">
        <v>21</v>
      </c>
      <c r="I96" s="155">
        <v>29</v>
      </c>
      <c r="J96" s="155"/>
      <c r="K96" s="23">
        <v>35</v>
      </c>
      <c r="L96" s="149"/>
      <c r="M96" s="23">
        <v>37</v>
      </c>
      <c r="N96" s="149"/>
      <c r="O96" s="23">
        <v>36</v>
      </c>
      <c r="P96" s="149"/>
      <c r="Q96" s="24">
        <f t="shared" si="44"/>
        <v>34.25</v>
      </c>
      <c r="R96" s="24">
        <f t="shared" si="31"/>
        <v>68.5</v>
      </c>
      <c r="S96" s="148">
        <v>51</v>
      </c>
      <c r="T96" s="149">
        <v>15</v>
      </c>
      <c r="U96" s="148">
        <v>62</v>
      </c>
      <c r="V96" s="149">
        <v>15</v>
      </c>
      <c r="W96" s="28">
        <v>63</v>
      </c>
      <c r="X96" s="28">
        <v>14</v>
      </c>
      <c r="Y96" s="30"/>
      <c r="Z96" s="30"/>
      <c r="AA96" s="29">
        <f t="shared" si="32"/>
        <v>58.67</v>
      </c>
      <c r="AB96" s="30">
        <v>40</v>
      </c>
      <c r="AC96" s="167">
        <v>35</v>
      </c>
      <c r="AD96" s="28">
        <v>39</v>
      </c>
      <c r="AF96" s="29">
        <f t="shared" si="39"/>
        <v>241.17</v>
      </c>
      <c r="AG96" s="34" t="b">
        <f t="shared" si="40"/>
        <v>1</v>
      </c>
      <c r="AH96" s="34" t="b">
        <f t="shared" si="33"/>
        <v>1</v>
      </c>
      <c r="AI96" s="65" t="b">
        <f t="shared" si="41"/>
        <v>1</v>
      </c>
      <c r="AJ96" s="65" t="b">
        <f t="shared" si="34"/>
        <v>1</v>
      </c>
      <c r="AK96" s="65" t="b">
        <f t="shared" si="35"/>
        <v>1</v>
      </c>
      <c r="AL96" s="65" t="b">
        <f t="shared" si="42"/>
        <v>1</v>
      </c>
      <c r="AM96" s="65" t="b">
        <f t="shared" si="30"/>
        <v>1</v>
      </c>
    </row>
    <row r="97" spans="1:39" s="28" customFormat="1" x14ac:dyDescent="0.25">
      <c r="A97" s="28">
        <f t="shared" si="50"/>
        <v>90</v>
      </c>
      <c r="B97" s="71">
        <f t="shared" si="50"/>
        <v>17</v>
      </c>
      <c r="C97" s="118"/>
      <c r="D97" s="111" t="s">
        <v>385</v>
      </c>
      <c r="E97" s="111" t="s">
        <v>386</v>
      </c>
      <c r="F97" s="111" t="s">
        <v>132</v>
      </c>
      <c r="G97" s="111" t="s">
        <v>387</v>
      </c>
      <c r="H97" s="26" t="s">
        <v>21</v>
      </c>
      <c r="I97" s="155">
        <v>37</v>
      </c>
      <c r="J97" s="155"/>
      <c r="K97" s="23">
        <v>35</v>
      </c>
      <c r="L97" s="149"/>
      <c r="M97" s="23">
        <v>37</v>
      </c>
      <c r="N97" s="149"/>
      <c r="O97" s="23">
        <v>38</v>
      </c>
      <c r="P97" s="149"/>
      <c r="Q97" s="24">
        <f t="shared" si="44"/>
        <v>36.75</v>
      </c>
      <c r="R97" s="24">
        <f t="shared" si="31"/>
        <v>73.5</v>
      </c>
      <c r="S97" s="148">
        <v>41</v>
      </c>
      <c r="T97" s="149">
        <v>9</v>
      </c>
      <c r="U97" s="148">
        <v>63</v>
      </c>
      <c r="V97" s="149">
        <v>9</v>
      </c>
      <c r="W97" s="28">
        <v>88</v>
      </c>
      <c r="X97" s="28">
        <v>28</v>
      </c>
      <c r="Y97" s="30"/>
      <c r="Z97" s="30"/>
      <c r="AA97" s="29">
        <f t="shared" si="32"/>
        <v>64</v>
      </c>
      <c r="AB97" s="30">
        <v>40</v>
      </c>
      <c r="AC97" s="167">
        <v>28.5</v>
      </c>
      <c r="AD97" s="28">
        <v>42</v>
      </c>
      <c r="AF97" s="29">
        <f t="shared" si="39"/>
        <v>248</v>
      </c>
      <c r="AG97" s="34" t="b">
        <f t="shared" si="40"/>
        <v>1</v>
      </c>
      <c r="AH97" s="34" t="b">
        <f t="shared" si="33"/>
        <v>1</v>
      </c>
      <c r="AI97" s="65" t="b">
        <f t="shared" si="41"/>
        <v>1</v>
      </c>
      <c r="AJ97" s="65" t="b">
        <f t="shared" si="34"/>
        <v>0</v>
      </c>
      <c r="AK97" s="65" t="b">
        <f t="shared" si="35"/>
        <v>1</v>
      </c>
      <c r="AL97" s="65" t="b">
        <f t="shared" si="42"/>
        <v>1</v>
      </c>
      <c r="AM97" s="65" t="b">
        <f t="shared" si="30"/>
        <v>0</v>
      </c>
    </row>
    <row r="98" spans="1:39" s="28" customFormat="1" x14ac:dyDescent="0.25">
      <c r="A98" s="28">
        <f t="shared" si="50"/>
        <v>91</v>
      </c>
      <c r="B98" s="71">
        <f t="shared" ref="B98" si="51">B97+1</f>
        <v>18</v>
      </c>
      <c r="C98" s="118"/>
      <c r="D98" s="111" t="s">
        <v>388</v>
      </c>
      <c r="E98" s="111" t="s">
        <v>389</v>
      </c>
      <c r="F98" s="111" t="s">
        <v>153</v>
      </c>
      <c r="G98" s="111" t="s">
        <v>390</v>
      </c>
      <c r="H98" s="26" t="s">
        <v>21</v>
      </c>
      <c r="I98" s="155">
        <v>32</v>
      </c>
      <c r="J98" s="155"/>
      <c r="K98" s="23">
        <v>29</v>
      </c>
      <c r="L98" s="149"/>
      <c r="M98" s="23">
        <v>37</v>
      </c>
      <c r="N98" s="149"/>
      <c r="O98" s="23">
        <v>34</v>
      </c>
      <c r="P98" s="149"/>
      <c r="Q98" s="24">
        <f t="shared" si="44"/>
        <v>33</v>
      </c>
      <c r="R98" s="24">
        <f t="shared" si="31"/>
        <v>66</v>
      </c>
      <c r="S98" s="148">
        <v>59</v>
      </c>
      <c r="T98" s="149">
        <v>23</v>
      </c>
      <c r="U98" s="148">
        <v>74</v>
      </c>
      <c r="V98" s="149">
        <v>7</v>
      </c>
      <c r="W98" s="28">
        <v>79</v>
      </c>
      <c r="X98" s="28">
        <v>9</v>
      </c>
      <c r="Y98" s="30"/>
      <c r="Z98" s="30"/>
      <c r="AA98" s="29">
        <f t="shared" si="32"/>
        <v>70.67</v>
      </c>
      <c r="AB98" s="30">
        <v>40</v>
      </c>
      <c r="AC98" s="167">
        <v>33.5</v>
      </c>
      <c r="AD98" s="28">
        <v>41</v>
      </c>
      <c r="AF98" s="29">
        <f t="shared" si="39"/>
        <v>251.17</v>
      </c>
      <c r="AG98" s="34" t="b">
        <f t="shared" si="40"/>
        <v>1</v>
      </c>
      <c r="AH98" s="34" t="b">
        <f t="shared" si="33"/>
        <v>1</v>
      </c>
      <c r="AI98" s="65" t="b">
        <f t="shared" si="41"/>
        <v>1</v>
      </c>
      <c r="AJ98" s="65" t="b">
        <f t="shared" si="34"/>
        <v>1</v>
      </c>
      <c r="AK98" s="65" t="b">
        <f t="shared" si="35"/>
        <v>1</v>
      </c>
      <c r="AL98" s="65" t="b">
        <f t="shared" si="42"/>
        <v>1</v>
      </c>
      <c r="AM98" s="65" t="b">
        <f t="shared" si="30"/>
        <v>1</v>
      </c>
    </row>
    <row r="99" spans="1:39" s="28" customFormat="1" x14ac:dyDescent="0.25">
      <c r="A99" s="28">
        <f t="shared" si="50"/>
        <v>92</v>
      </c>
      <c r="B99" s="71">
        <f t="shared" ref="B99" si="52">B98+1</f>
        <v>19</v>
      </c>
      <c r="C99" s="118"/>
      <c r="D99" s="111" t="s">
        <v>391</v>
      </c>
      <c r="E99" s="111" t="s">
        <v>392</v>
      </c>
      <c r="F99" s="111" t="s">
        <v>240</v>
      </c>
      <c r="G99" s="111" t="s">
        <v>393</v>
      </c>
      <c r="H99" s="26" t="s">
        <v>21</v>
      </c>
      <c r="I99" s="155">
        <v>25</v>
      </c>
      <c r="J99" s="155"/>
      <c r="K99" s="23">
        <v>26</v>
      </c>
      <c r="L99" s="149"/>
      <c r="M99" s="23">
        <v>37</v>
      </c>
      <c r="N99" s="149"/>
      <c r="O99" s="23">
        <v>33</v>
      </c>
      <c r="P99" s="149"/>
      <c r="Q99" s="24">
        <f t="shared" si="44"/>
        <v>30.25</v>
      </c>
      <c r="R99" s="24">
        <f t="shared" si="31"/>
        <v>60.5</v>
      </c>
      <c r="S99" s="148">
        <v>59</v>
      </c>
      <c r="T99" s="149">
        <v>8</v>
      </c>
      <c r="U99" s="148">
        <v>38</v>
      </c>
      <c r="V99" s="149">
        <v>18</v>
      </c>
      <c r="W99" s="28">
        <v>78</v>
      </c>
      <c r="X99" s="28">
        <v>15</v>
      </c>
      <c r="Y99" s="30"/>
      <c r="Z99" s="30"/>
      <c r="AA99" s="29">
        <f t="shared" si="32"/>
        <v>58.33</v>
      </c>
      <c r="AB99" s="30">
        <v>30</v>
      </c>
      <c r="AC99" s="167">
        <v>24</v>
      </c>
      <c r="AD99" s="28">
        <v>37</v>
      </c>
      <c r="AF99" s="29">
        <f t="shared" si="39"/>
        <v>209.83</v>
      </c>
      <c r="AG99" s="34" t="b">
        <f t="shared" si="40"/>
        <v>1</v>
      </c>
      <c r="AH99" s="34" t="b">
        <f t="shared" si="33"/>
        <v>1</v>
      </c>
      <c r="AI99" s="65" t="b">
        <f t="shared" si="41"/>
        <v>0</v>
      </c>
      <c r="AJ99" s="65" t="b">
        <f t="shared" si="34"/>
        <v>0</v>
      </c>
      <c r="AK99" s="65" t="b">
        <f t="shared" si="35"/>
        <v>1</v>
      </c>
      <c r="AL99" s="65" t="b">
        <f t="shared" si="42"/>
        <v>1</v>
      </c>
      <c r="AM99" s="65" t="b">
        <f t="shared" si="30"/>
        <v>0</v>
      </c>
    </row>
    <row r="100" spans="1:39" s="28" customFormat="1" x14ac:dyDescent="0.25">
      <c r="A100" s="28">
        <f t="shared" si="50"/>
        <v>93</v>
      </c>
      <c r="B100" s="71">
        <f t="shared" si="50"/>
        <v>20</v>
      </c>
      <c r="C100" s="118"/>
      <c r="D100" s="111" t="s">
        <v>394</v>
      </c>
      <c r="E100" s="111" t="s">
        <v>395</v>
      </c>
      <c r="F100" s="111" t="s">
        <v>164</v>
      </c>
      <c r="G100" s="111" t="s">
        <v>396</v>
      </c>
      <c r="H100" s="26" t="s">
        <v>21</v>
      </c>
      <c r="I100" s="155">
        <v>35</v>
      </c>
      <c r="J100" s="155"/>
      <c r="K100" s="23">
        <v>33</v>
      </c>
      <c r="L100" s="149"/>
      <c r="M100" s="23">
        <v>37</v>
      </c>
      <c r="N100" s="149"/>
      <c r="O100" s="23">
        <v>37</v>
      </c>
      <c r="P100" s="149"/>
      <c r="Q100" s="24">
        <f t="shared" si="44"/>
        <v>35.5</v>
      </c>
      <c r="R100" s="24">
        <f t="shared" si="31"/>
        <v>71</v>
      </c>
      <c r="S100" s="148">
        <v>50</v>
      </c>
      <c r="T100" s="149">
        <v>24</v>
      </c>
      <c r="U100" s="148">
        <v>60</v>
      </c>
      <c r="V100" s="149">
        <v>18</v>
      </c>
      <c r="W100" s="28">
        <v>61</v>
      </c>
      <c r="X100" s="28">
        <v>9</v>
      </c>
      <c r="Y100" s="30"/>
      <c r="Z100" s="30"/>
      <c r="AA100" s="29">
        <f t="shared" si="32"/>
        <v>57</v>
      </c>
      <c r="AB100" s="30">
        <v>40</v>
      </c>
      <c r="AC100" s="167">
        <v>34</v>
      </c>
      <c r="AD100" s="28">
        <v>38</v>
      </c>
      <c r="AF100" s="29">
        <f t="shared" si="39"/>
        <v>240</v>
      </c>
      <c r="AG100" s="34" t="b">
        <f t="shared" si="40"/>
        <v>1</v>
      </c>
      <c r="AH100" s="34" t="b">
        <f t="shared" si="33"/>
        <v>1</v>
      </c>
      <c r="AI100" s="65" t="b">
        <f t="shared" si="41"/>
        <v>1</v>
      </c>
      <c r="AJ100" s="65" t="b">
        <f t="shared" si="34"/>
        <v>1</v>
      </c>
      <c r="AK100" s="65" t="b">
        <f t="shared" si="35"/>
        <v>1</v>
      </c>
      <c r="AL100" s="65" t="b">
        <f t="shared" si="42"/>
        <v>1</v>
      </c>
      <c r="AM100" s="65" t="b">
        <f t="shared" si="30"/>
        <v>1</v>
      </c>
    </row>
    <row r="101" spans="1:39" s="28" customFormat="1" x14ac:dyDescent="0.25">
      <c r="A101" s="28">
        <f t="shared" ref="A101:B101" si="53">A100+1</f>
        <v>94</v>
      </c>
      <c r="B101" s="71">
        <f t="shared" si="53"/>
        <v>21</v>
      </c>
      <c r="C101" s="122"/>
      <c r="D101" s="111" t="s">
        <v>397</v>
      </c>
      <c r="E101" s="111" t="s">
        <v>398</v>
      </c>
      <c r="F101" s="111" t="s">
        <v>221</v>
      </c>
      <c r="G101" s="111" t="s">
        <v>399</v>
      </c>
      <c r="H101" s="26" t="s">
        <v>21</v>
      </c>
      <c r="I101" s="155">
        <v>37</v>
      </c>
      <c r="J101" s="155"/>
      <c r="K101" s="23">
        <v>28</v>
      </c>
      <c r="L101" s="149"/>
      <c r="M101" s="23">
        <v>37</v>
      </c>
      <c r="N101" s="149"/>
      <c r="O101" s="23">
        <v>38</v>
      </c>
      <c r="P101" s="149"/>
      <c r="Q101" s="24">
        <f t="shared" si="44"/>
        <v>35</v>
      </c>
      <c r="R101" s="24">
        <f t="shared" si="31"/>
        <v>70</v>
      </c>
      <c r="S101" s="148">
        <v>57</v>
      </c>
      <c r="T101" s="149">
        <v>20</v>
      </c>
      <c r="U101" s="148">
        <v>71</v>
      </c>
      <c r="V101" s="149">
        <v>9</v>
      </c>
      <c r="W101" s="28">
        <v>69</v>
      </c>
      <c r="X101" s="28">
        <v>20</v>
      </c>
      <c r="Y101" s="30"/>
      <c r="Z101" s="30"/>
      <c r="AA101" s="29">
        <f t="shared" si="32"/>
        <v>65.67</v>
      </c>
      <c r="AB101" s="30">
        <v>40</v>
      </c>
      <c r="AC101" s="167">
        <v>40</v>
      </c>
      <c r="AD101" s="28">
        <v>41</v>
      </c>
      <c r="AF101" s="29">
        <f t="shared" si="39"/>
        <v>256.67</v>
      </c>
      <c r="AG101" s="34" t="b">
        <f t="shared" si="40"/>
        <v>1</v>
      </c>
      <c r="AH101" s="34" t="b">
        <f t="shared" si="33"/>
        <v>1</v>
      </c>
      <c r="AI101" s="65" t="b">
        <f t="shared" ref="AI101:AI105" si="54">IF(AB101,AB101=40)</f>
        <v>1</v>
      </c>
      <c r="AJ101" s="65" t="b">
        <f t="shared" ref="AJ101:AJ105" si="55">IF(AC101,AC101&gt;=32,AC101&lt;32)</f>
        <v>1</v>
      </c>
      <c r="AK101" s="65" t="b">
        <f t="shared" ref="AK101:AK105" si="56">IF(AD101,AD101&gt;=35,AD101&lt;35)</f>
        <v>1</v>
      </c>
      <c r="AL101" s="65" t="b">
        <f t="shared" si="42"/>
        <v>1</v>
      </c>
      <c r="AM101" s="65" t="b">
        <f t="shared" si="30"/>
        <v>1</v>
      </c>
    </row>
    <row r="102" spans="1:39" s="28" customFormat="1" x14ac:dyDescent="0.25">
      <c r="A102" s="28">
        <f t="shared" ref="A102:B102" si="57">A101+1</f>
        <v>95</v>
      </c>
      <c r="B102" s="71">
        <f t="shared" si="57"/>
        <v>22</v>
      </c>
      <c r="C102" s="122"/>
      <c r="D102" s="111" t="s">
        <v>400</v>
      </c>
      <c r="E102" s="111" t="s">
        <v>401</v>
      </c>
      <c r="F102" s="111" t="s">
        <v>128</v>
      </c>
      <c r="G102" s="111" t="s">
        <v>402</v>
      </c>
      <c r="H102" s="26" t="s">
        <v>21</v>
      </c>
      <c r="I102" s="155">
        <v>32</v>
      </c>
      <c r="J102" s="155"/>
      <c r="K102" s="23">
        <v>33</v>
      </c>
      <c r="L102" s="149"/>
      <c r="M102" s="23">
        <v>37</v>
      </c>
      <c r="N102" s="149"/>
      <c r="O102" s="23">
        <v>37</v>
      </c>
      <c r="P102" s="149"/>
      <c r="Q102" s="24">
        <f t="shared" si="44"/>
        <v>34.75</v>
      </c>
      <c r="R102" s="24">
        <f t="shared" si="31"/>
        <v>69.5</v>
      </c>
      <c r="S102" s="148">
        <v>44</v>
      </c>
      <c r="T102" s="149">
        <v>11</v>
      </c>
      <c r="U102" s="148">
        <v>63</v>
      </c>
      <c r="V102" s="149">
        <v>7</v>
      </c>
      <c r="W102" s="28">
        <v>50</v>
      </c>
      <c r="X102" s="28">
        <v>15</v>
      </c>
      <c r="Y102" s="30"/>
      <c r="Z102" s="30"/>
      <c r="AA102" s="29">
        <f t="shared" si="32"/>
        <v>52.33</v>
      </c>
      <c r="AB102" s="30">
        <v>40</v>
      </c>
      <c r="AC102" s="167">
        <v>32.5</v>
      </c>
      <c r="AD102" s="28">
        <v>41</v>
      </c>
      <c r="AF102" s="29">
        <f t="shared" si="39"/>
        <v>235.33</v>
      </c>
      <c r="AG102" s="34" t="b">
        <f t="shared" si="40"/>
        <v>1</v>
      </c>
      <c r="AH102" s="34" t="b">
        <f t="shared" si="33"/>
        <v>0</v>
      </c>
      <c r="AI102" s="65" t="b">
        <f t="shared" si="54"/>
        <v>1</v>
      </c>
      <c r="AJ102" s="65" t="b">
        <f t="shared" si="55"/>
        <v>1</v>
      </c>
      <c r="AK102" s="65" t="b">
        <f t="shared" si="56"/>
        <v>1</v>
      </c>
      <c r="AL102" s="65" t="b">
        <f t="shared" si="42"/>
        <v>1</v>
      </c>
      <c r="AM102" s="65" t="b">
        <f t="shared" si="30"/>
        <v>0</v>
      </c>
    </row>
    <row r="103" spans="1:39" s="28" customFormat="1" x14ac:dyDescent="0.25">
      <c r="A103" s="28">
        <f t="shared" ref="A103:B103" si="58">A102+1</f>
        <v>96</v>
      </c>
      <c r="B103" s="71">
        <f t="shared" si="58"/>
        <v>23</v>
      </c>
      <c r="C103" s="122"/>
      <c r="D103" s="111" t="s">
        <v>403</v>
      </c>
      <c r="E103" s="111" t="s">
        <v>404</v>
      </c>
      <c r="F103" s="111" t="s">
        <v>240</v>
      </c>
      <c r="G103" s="111" t="s">
        <v>405</v>
      </c>
      <c r="H103" s="26" t="s">
        <v>21</v>
      </c>
      <c r="I103" s="155">
        <v>38</v>
      </c>
      <c r="J103" s="155"/>
      <c r="K103" s="23">
        <v>26</v>
      </c>
      <c r="L103" s="149"/>
      <c r="M103" s="23">
        <v>37</v>
      </c>
      <c r="N103" s="149"/>
      <c r="O103" s="23">
        <v>36</v>
      </c>
      <c r="P103" s="149"/>
      <c r="Q103" s="24">
        <f t="shared" si="44"/>
        <v>34.25</v>
      </c>
      <c r="R103" s="24">
        <f t="shared" si="31"/>
        <v>68.5</v>
      </c>
      <c r="S103" s="148">
        <v>48</v>
      </c>
      <c r="T103" s="149">
        <v>14</v>
      </c>
      <c r="U103" s="148">
        <v>66</v>
      </c>
      <c r="V103" s="149">
        <v>17</v>
      </c>
      <c r="W103" s="28">
        <v>68</v>
      </c>
      <c r="X103" s="28">
        <v>8</v>
      </c>
      <c r="Y103" s="30"/>
      <c r="Z103" s="30"/>
      <c r="AA103" s="29">
        <f t="shared" si="32"/>
        <v>60.67</v>
      </c>
      <c r="AB103" s="30">
        <v>40</v>
      </c>
      <c r="AC103" s="167">
        <v>28</v>
      </c>
      <c r="AD103" s="28">
        <v>38</v>
      </c>
      <c r="AF103" s="29">
        <f t="shared" si="39"/>
        <v>235.17</v>
      </c>
      <c r="AG103" s="34" t="b">
        <f t="shared" si="40"/>
        <v>1</v>
      </c>
      <c r="AH103" s="34" t="b">
        <f t="shared" si="33"/>
        <v>1</v>
      </c>
      <c r="AI103" s="65" t="b">
        <f t="shared" si="54"/>
        <v>1</v>
      </c>
      <c r="AJ103" s="65" t="b">
        <f t="shared" si="55"/>
        <v>0</v>
      </c>
      <c r="AK103" s="65" t="b">
        <f t="shared" si="56"/>
        <v>1</v>
      </c>
      <c r="AL103" s="65" t="b">
        <f t="shared" si="42"/>
        <v>1</v>
      </c>
      <c r="AM103" s="65" t="b">
        <f t="shared" si="30"/>
        <v>0</v>
      </c>
    </row>
    <row r="104" spans="1:39" s="28" customFormat="1" x14ac:dyDescent="0.25">
      <c r="A104" s="28">
        <f t="shared" ref="A104:B104" si="59">A103+1</f>
        <v>97</v>
      </c>
      <c r="B104" s="71">
        <f t="shared" si="59"/>
        <v>24</v>
      </c>
      <c r="C104" s="118"/>
      <c r="D104" s="111" t="s">
        <v>406</v>
      </c>
      <c r="E104" s="111" t="s">
        <v>407</v>
      </c>
      <c r="F104" s="111" t="s">
        <v>203</v>
      </c>
      <c r="G104" s="111" t="s">
        <v>408</v>
      </c>
      <c r="H104" s="26" t="s">
        <v>21</v>
      </c>
      <c r="I104" s="155">
        <v>36</v>
      </c>
      <c r="J104" s="155"/>
      <c r="K104" s="23">
        <v>33</v>
      </c>
      <c r="L104" s="149"/>
      <c r="M104" s="23">
        <v>38</v>
      </c>
      <c r="N104" s="149"/>
      <c r="O104" s="23">
        <v>36</v>
      </c>
      <c r="P104" s="149"/>
      <c r="Q104" s="24">
        <f t="shared" si="44"/>
        <v>35.75</v>
      </c>
      <c r="R104" s="24">
        <f t="shared" si="31"/>
        <v>71.5</v>
      </c>
      <c r="S104" s="148">
        <v>62</v>
      </c>
      <c r="T104" s="149">
        <v>1</v>
      </c>
      <c r="U104" s="148">
        <v>38</v>
      </c>
      <c r="V104" s="149">
        <v>3</v>
      </c>
      <c r="W104" s="28">
        <v>68</v>
      </c>
      <c r="X104" s="28">
        <v>16</v>
      </c>
      <c r="Y104" s="30"/>
      <c r="Z104" s="30"/>
      <c r="AA104" s="29">
        <f t="shared" si="32"/>
        <v>56</v>
      </c>
      <c r="AB104" s="30">
        <v>40</v>
      </c>
      <c r="AC104" s="167">
        <v>39.5</v>
      </c>
      <c r="AD104" s="28">
        <v>41</v>
      </c>
      <c r="AF104" s="29">
        <f t="shared" si="39"/>
        <v>248</v>
      </c>
      <c r="AG104" s="34" t="b">
        <f t="shared" si="40"/>
        <v>1</v>
      </c>
      <c r="AH104" s="34" t="b">
        <f t="shared" si="33"/>
        <v>1</v>
      </c>
      <c r="AI104" s="65" t="b">
        <f t="shared" si="54"/>
        <v>1</v>
      </c>
      <c r="AJ104" s="65" t="b">
        <f t="shared" si="55"/>
        <v>1</v>
      </c>
      <c r="AK104" s="65" t="b">
        <f t="shared" si="56"/>
        <v>1</v>
      </c>
      <c r="AL104" s="65" t="b">
        <f t="shared" si="42"/>
        <v>1</v>
      </c>
      <c r="AM104" s="65" t="b">
        <f t="shared" si="30"/>
        <v>1</v>
      </c>
    </row>
    <row r="105" spans="1:39" s="28" customFormat="1" x14ac:dyDescent="0.25">
      <c r="A105" s="28">
        <f t="shared" ref="A105:B105" si="60">A104+1</f>
        <v>98</v>
      </c>
      <c r="B105" s="71">
        <f t="shared" si="60"/>
        <v>25</v>
      </c>
      <c r="C105" s="118"/>
      <c r="D105" s="111" t="s">
        <v>409</v>
      </c>
      <c r="E105" s="111" t="s">
        <v>410</v>
      </c>
      <c r="F105" s="111" t="s">
        <v>146</v>
      </c>
      <c r="G105" s="111" t="s">
        <v>411</v>
      </c>
      <c r="H105" s="26" t="s">
        <v>21</v>
      </c>
      <c r="I105" s="155">
        <v>36</v>
      </c>
      <c r="J105" s="155"/>
      <c r="K105" s="23">
        <v>26</v>
      </c>
      <c r="L105" s="149"/>
      <c r="M105" s="23">
        <v>37</v>
      </c>
      <c r="N105" s="149"/>
      <c r="O105" s="23">
        <v>36</v>
      </c>
      <c r="P105" s="149"/>
      <c r="Q105" s="24">
        <f t="shared" si="44"/>
        <v>33.75</v>
      </c>
      <c r="R105" s="24">
        <f t="shared" si="31"/>
        <v>67.5</v>
      </c>
      <c r="S105" s="148">
        <v>64</v>
      </c>
      <c r="T105" s="149">
        <v>3</v>
      </c>
      <c r="U105" s="148">
        <v>78</v>
      </c>
      <c r="V105" s="149">
        <v>15</v>
      </c>
      <c r="W105" s="28">
        <v>72</v>
      </c>
      <c r="X105" s="28">
        <v>15</v>
      </c>
      <c r="Y105" s="30"/>
      <c r="Z105" s="30"/>
      <c r="AA105" s="29">
        <f t="shared" si="32"/>
        <v>71.33</v>
      </c>
      <c r="AB105" s="30">
        <v>40</v>
      </c>
      <c r="AC105" s="167">
        <v>41.5</v>
      </c>
      <c r="AD105" s="28">
        <v>38</v>
      </c>
      <c r="AF105" s="29">
        <f t="shared" si="39"/>
        <v>258.33</v>
      </c>
      <c r="AG105" s="34" t="b">
        <f t="shared" si="40"/>
        <v>1</v>
      </c>
      <c r="AH105" s="34" t="b">
        <f t="shared" si="33"/>
        <v>1</v>
      </c>
      <c r="AI105" s="65" t="b">
        <f t="shared" si="54"/>
        <v>1</v>
      </c>
      <c r="AJ105" s="65" t="b">
        <f t="shared" si="55"/>
        <v>1</v>
      </c>
      <c r="AK105" s="65" t="b">
        <f t="shared" si="56"/>
        <v>1</v>
      </c>
      <c r="AL105" s="65" t="b">
        <f t="shared" si="42"/>
        <v>1</v>
      </c>
      <c r="AM105" s="65" t="b">
        <f t="shared" si="30"/>
        <v>1</v>
      </c>
    </row>
    <row r="106" spans="1:39" s="28" customFormat="1" ht="16.5" thickBot="1" x14ac:dyDescent="0.3">
      <c r="A106" s="28" t="s">
        <v>17</v>
      </c>
      <c r="B106" s="23"/>
      <c r="C106" s="23"/>
      <c r="D106" s="77"/>
      <c r="E106" s="77"/>
      <c r="F106" s="23"/>
      <c r="G106" s="44" t="s">
        <v>18</v>
      </c>
      <c r="H106" s="44" t="s">
        <v>18</v>
      </c>
      <c r="I106" s="45">
        <f>AVERAGE(I81:I105)</f>
        <v>34.200000000000003</v>
      </c>
      <c r="J106" s="45"/>
      <c r="K106" s="45">
        <f>AVERAGE(K81:K105)</f>
        <v>32.32</v>
      </c>
      <c r="L106" s="45"/>
      <c r="M106" s="45">
        <f>AVERAGE(M81:M105)</f>
        <v>37.32</v>
      </c>
      <c r="N106" s="45"/>
      <c r="O106" s="45">
        <f>AVERAGE(O81:O105)</f>
        <v>36.56</v>
      </c>
      <c r="P106" s="45"/>
      <c r="Q106" s="52">
        <f>(I106+K106+M106)/3</f>
        <v>34.61</v>
      </c>
      <c r="R106" s="52">
        <f t="shared" si="31"/>
        <v>69.22</v>
      </c>
      <c r="S106" s="45">
        <f>AVERAGE(S81:S105)</f>
        <v>58.48</v>
      </c>
      <c r="T106" s="45"/>
      <c r="U106" s="45">
        <f>AVERAGE(U81:U105)</f>
        <v>62.2</v>
      </c>
      <c r="V106" s="45"/>
      <c r="W106" s="45">
        <f>AVERAGE(W81:W105)</f>
        <v>67.72</v>
      </c>
      <c r="X106" s="45"/>
      <c r="Y106" s="45" t="e">
        <f>AVERAGE(Y81:Y105)</f>
        <v>#DIV/0!</v>
      </c>
      <c r="Z106" s="45"/>
      <c r="AA106" s="63">
        <f>(S106+U106+W106)/3</f>
        <v>62.8</v>
      </c>
      <c r="AB106" s="45">
        <f>AVERAGE(AB81:AB105)</f>
        <v>39.200000000000003</v>
      </c>
      <c r="AC106" s="45">
        <f>AVERAGE(AC81:AC105)</f>
        <v>35.200000000000003</v>
      </c>
      <c r="AD106" s="45">
        <f>AVERAGE(AD81:AD105)</f>
        <v>38.840000000000003</v>
      </c>
      <c r="AE106" s="45" t="e">
        <f>AVERAGE(AE81:AE105)</f>
        <v>#DIV/0!</v>
      </c>
      <c r="AF106" s="29"/>
      <c r="AG106" s="34"/>
      <c r="AH106" s="34"/>
      <c r="AL106" s="65"/>
      <c r="AM106" s="65"/>
    </row>
    <row r="107" spans="1:39" s="28" customFormat="1" ht="31.5" x14ac:dyDescent="0.25">
      <c r="A107" s="28" t="s">
        <v>17</v>
      </c>
      <c r="B107" s="71"/>
      <c r="C107" s="26"/>
      <c r="D107" s="64" t="s">
        <v>101</v>
      </c>
      <c r="E107" s="64" t="s">
        <v>2</v>
      </c>
      <c r="F107" s="65" t="s">
        <v>3</v>
      </c>
      <c r="G107" s="65" t="s">
        <v>38</v>
      </c>
      <c r="H107" s="65" t="s">
        <v>4</v>
      </c>
      <c r="I107" s="37"/>
      <c r="J107" s="37"/>
      <c r="K107" s="37"/>
      <c r="L107" s="37"/>
      <c r="M107" s="37"/>
      <c r="N107" s="37"/>
      <c r="O107" s="37"/>
      <c r="P107" s="37"/>
      <c r="Q107" s="33"/>
      <c r="R107" s="24"/>
      <c r="S107" s="37"/>
      <c r="T107" s="37"/>
      <c r="U107" s="37"/>
      <c r="V107" s="37"/>
      <c r="W107" s="75"/>
      <c r="X107" s="75"/>
      <c r="Y107" s="76"/>
      <c r="Z107" s="76"/>
      <c r="AA107" s="29"/>
      <c r="AB107" s="76"/>
      <c r="AC107" s="76"/>
      <c r="AD107" s="75"/>
      <c r="AE107" s="75"/>
      <c r="AF107" s="29"/>
      <c r="AG107" s="34"/>
      <c r="AH107" s="34"/>
      <c r="AL107" s="65"/>
      <c r="AM107" s="65"/>
    </row>
    <row r="108" spans="1:39" s="28" customFormat="1" x14ac:dyDescent="0.25">
      <c r="A108" s="28">
        <v>99</v>
      </c>
      <c r="B108" s="71">
        <v>1</v>
      </c>
      <c r="C108" s="128"/>
      <c r="D108" s="111" t="s">
        <v>412</v>
      </c>
      <c r="E108" s="111" t="s">
        <v>413</v>
      </c>
      <c r="F108" s="111" t="s">
        <v>124</v>
      </c>
      <c r="G108" s="111" t="s">
        <v>414</v>
      </c>
      <c r="H108" s="26" t="s">
        <v>22</v>
      </c>
      <c r="I108" s="155">
        <v>35</v>
      </c>
      <c r="J108" s="155"/>
      <c r="K108" s="23">
        <v>37</v>
      </c>
      <c r="L108" s="149"/>
      <c r="M108" s="23">
        <v>36</v>
      </c>
      <c r="N108" s="149"/>
      <c r="O108" s="23">
        <v>36</v>
      </c>
      <c r="P108" s="149"/>
      <c r="Q108" s="24">
        <f t="shared" si="44"/>
        <v>36</v>
      </c>
      <c r="R108" s="24">
        <f t="shared" si="31"/>
        <v>72</v>
      </c>
      <c r="S108" s="148">
        <v>72</v>
      </c>
      <c r="T108" s="149">
        <v>14</v>
      </c>
      <c r="U108" s="148">
        <v>76</v>
      </c>
      <c r="V108" s="149">
        <v>27</v>
      </c>
      <c r="W108" s="28">
        <v>72</v>
      </c>
      <c r="X108" s="28">
        <v>16</v>
      </c>
      <c r="Y108" s="30"/>
      <c r="Z108" s="30"/>
      <c r="AA108" s="29">
        <f t="shared" si="32"/>
        <v>73.33</v>
      </c>
      <c r="AB108" s="30">
        <v>40</v>
      </c>
      <c r="AC108" s="167">
        <v>40</v>
      </c>
      <c r="AD108" s="28">
        <v>38</v>
      </c>
      <c r="AF108" s="29">
        <f t="shared" ref="AF108:AF132" si="61">SUM(R108 + AA108 +AB108 + AC108 + AD108)</f>
        <v>263.33</v>
      </c>
      <c r="AG108" s="34" t="b">
        <f t="shared" ref="AG108:AG132" si="62">IF(R108,R108&gt;=56,R108&lt;56)</f>
        <v>1</v>
      </c>
      <c r="AH108" s="34" t="b">
        <f t="shared" si="33"/>
        <v>1</v>
      </c>
      <c r="AI108" s="65" t="b">
        <f t="shared" ref="AI108:AI131" si="63">IF(AB108,AB108=40)</f>
        <v>1</v>
      </c>
      <c r="AJ108" s="65" t="b">
        <f t="shared" si="34"/>
        <v>1</v>
      </c>
      <c r="AK108" s="65" t="b">
        <f t="shared" si="35"/>
        <v>1</v>
      </c>
      <c r="AL108" s="65" t="b">
        <f t="shared" ref="AL108:AL132" si="64">IF(AF108,AF108&gt;=207,AF108&lt;207)</f>
        <v>1</v>
      </c>
      <c r="AM108" s="65" t="b">
        <f t="shared" si="30"/>
        <v>1</v>
      </c>
    </row>
    <row r="109" spans="1:39" s="28" customFormat="1" x14ac:dyDescent="0.25">
      <c r="A109" s="28">
        <f t="shared" ref="A109:A132" si="65">A108+1</f>
        <v>100</v>
      </c>
      <c r="B109" s="71">
        <f t="shared" ref="B109:B132" si="66">B108+1</f>
        <v>2</v>
      </c>
      <c r="C109" s="129"/>
      <c r="D109" s="111" t="s">
        <v>415</v>
      </c>
      <c r="E109" s="111" t="s">
        <v>416</v>
      </c>
      <c r="F109" s="111" t="s">
        <v>181</v>
      </c>
      <c r="G109" s="111" t="s">
        <v>417</v>
      </c>
      <c r="H109" s="26" t="s">
        <v>22</v>
      </c>
      <c r="I109" s="155">
        <v>36</v>
      </c>
      <c r="J109" s="155"/>
      <c r="K109" s="23">
        <v>39</v>
      </c>
      <c r="L109" s="149"/>
      <c r="M109" s="23">
        <v>35</v>
      </c>
      <c r="N109" s="149"/>
      <c r="O109" s="23">
        <v>36</v>
      </c>
      <c r="P109" s="149"/>
      <c r="Q109" s="24">
        <f t="shared" si="44"/>
        <v>36.5</v>
      </c>
      <c r="R109" s="24">
        <f t="shared" si="31"/>
        <v>73</v>
      </c>
      <c r="S109" s="148">
        <v>74</v>
      </c>
      <c r="T109" s="149">
        <v>13</v>
      </c>
      <c r="U109" s="148">
        <v>70</v>
      </c>
      <c r="V109" s="149">
        <v>12</v>
      </c>
      <c r="W109" s="28">
        <v>65</v>
      </c>
      <c r="X109" s="28">
        <v>8</v>
      </c>
      <c r="Y109" s="30"/>
      <c r="Z109" s="30"/>
      <c r="AA109" s="29">
        <f t="shared" si="32"/>
        <v>69.67</v>
      </c>
      <c r="AB109" s="30">
        <v>40</v>
      </c>
      <c r="AC109" s="167">
        <v>40.5</v>
      </c>
      <c r="AD109" s="28">
        <v>39</v>
      </c>
      <c r="AF109" s="29">
        <f t="shared" si="61"/>
        <v>262.17</v>
      </c>
      <c r="AG109" s="34" t="b">
        <f t="shared" si="62"/>
        <v>1</v>
      </c>
      <c r="AH109" s="34" t="b">
        <f t="shared" si="33"/>
        <v>1</v>
      </c>
      <c r="AI109" s="65" t="b">
        <f t="shared" si="63"/>
        <v>1</v>
      </c>
      <c r="AJ109" s="65" t="b">
        <f t="shared" si="34"/>
        <v>1</v>
      </c>
      <c r="AK109" s="65" t="b">
        <f t="shared" si="35"/>
        <v>1</v>
      </c>
      <c r="AL109" s="65" t="b">
        <f t="shared" si="64"/>
        <v>1</v>
      </c>
      <c r="AM109" s="65" t="b">
        <f t="shared" si="30"/>
        <v>1</v>
      </c>
    </row>
    <row r="110" spans="1:39" s="28" customFormat="1" x14ac:dyDescent="0.25">
      <c r="A110" s="28">
        <f t="shared" si="65"/>
        <v>101</v>
      </c>
      <c r="B110" s="71">
        <f t="shared" si="66"/>
        <v>3</v>
      </c>
      <c r="C110" s="129"/>
      <c r="D110" s="111" t="s">
        <v>418</v>
      </c>
      <c r="E110" s="111" t="s">
        <v>419</v>
      </c>
      <c r="F110" s="111" t="s">
        <v>157</v>
      </c>
      <c r="G110" s="111" t="s">
        <v>420</v>
      </c>
      <c r="H110" s="26" t="s">
        <v>22</v>
      </c>
      <c r="I110" s="155">
        <v>34</v>
      </c>
      <c r="J110" s="155"/>
      <c r="K110" s="23">
        <v>36</v>
      </c>
      <c r="L110" s="149"/>
      <c r="M110" s="23">
        <v>35</v>
      </c>
      <c r="N110" s="149"/>
      <c r="O110" s="23">
        <v>36</v>
      </c>
      <c r="P110" s="149"/>
      <c r="Q110" s="24">
        <f t="shared" si="44"/>
        <v>35.25</v>
      </c>
      <c r="R110" s="24">
        <f t="shared" si="31"/>
        <v>70.5</v>
      </c>
      <c r="S110" s="148">
        <v>62</v>
      </c>
      <c r="T110" s="149">
        <v>16</v>
      </c>
      <c r="U110" s="148">
        <v>60</v>
      </c>
      <c r="V110" s="149">
        <v>3</v>
      </c>
      <c r="W110" s="28">
        <v>71</v>
      </c>
      <c r="X110" s="28">
        <v>14</v>
      </c>
      <c r="Y110" s="30"/>
      <c r="Z110" s="30"/>
      <c r="AA110" s="29">
        <f t="shared" si="32"/>
        <v>64.33</v>
      </c>
      <c r="AB110" s="30">
        <v>20</v>
      </c>
      <c r="AC110" s="167">
        <v>37.5</v>
      </c>
      <c r="AD110" s="28">
        <v>40</v>
      </c>
      <c r="AF110" s="29">
        <f t="shared" si="61"/>
        <v>232.33</v>
      </c>
      <c r="AG110" s="34" t="b">
        <f t="shared" si="62"/>
        <v>1</v>
      </c>
      <c r="AH110" s="34" t="b">
        <f t="shared" si="33"/>
        <v>1</v>
      </c>
      <c r="AI110" s="65" t="b">
        <f t="shared" si="63"/>
        <v>0</v>
      </c>
      <c r="AJ110" s="65" t="b">
        <f t="shared" si="34"/>
        <v>1</v>
      </c>
      <c r="AK110" s="65" t="b">
        <f t="shared" si="35"/>
        <v>1</v>
      </c>
      <c r="AL110" s="65" t="b">
        <f t="shared" si="64"/>
        <v>1</v>
      </c>
      <c r="AM110" s="65" t="b">
        <f t="shared" si="30"/>
        <v>0</v>
      </c>
    </row>
    <row r="111" spans="1:39" s="28" customFormat="1" x14ac:dyDescent="0.25">
      <c r="A111" s="28">
        <f t="shared" si="65"/>
        <v>102</v>
      </c>
      <c r="B111" s="71">
        <f t="shared" si="66"/>
        <v>4</v>
      </c>
      <c r="C111" s="129"/>
      <c r="D111" s="111" t="s">
        <v>421</v>
      </c>
      <c r="E111" s="111" t="s">
        <v>422</v>
      </c>
      <c r="F111" s="111" t="s">
        <v>113</v>
      </c>
      <c r="G111" s="111" t="s">
        <v>423</v>
      </c>
      <c r="H111" s="26" t="s">
        <v>22</v>
      </c>
      <c r="I111" s="155">
        <v>36</v>
      </c>
      <c r="J111" s="155"/>
      <c r="K111" s="23">
        <v>38</v>
      </c>
      <c r="L111" s="149"/>
      <c r="M111" s="23">
        <v>35</v>
      </c>
      <c r="N111" s="149"/>
      <c r="O111" s="23">
        <v>37</v>
      </c>
      <c r="P111" s="149"/>
      <c r="Q111" s="24">
        <f t="shared" si="44"/>
        <v>36.5</v>
      </c>
      <c r="R111" s="24">
        <f t="shared" si="31"/>
        <v>73</v>
      </c>
      <c r="S111" s="148">
        <v>74</v>
      </c>
      <c r="T111" s="149">
        <v>17</v>
      </c>
      <c r="U111" s="148">
        <v>71</v>
      </c>
      <c r="V111" s="149">
        <v>17</v>
      </c>
      <c r="W111" s="28">
        <v>74</v>
      </c>
      <c r="X111" s="28">
        <v>28</v>
      </c>
      <c r="Y111" s="30"/>
      <c r="Z111" s="30"/>
      <c r="AA111" s="29">
        <f t="shared" si="32"/>
        <v>73</v>
      </c>
      <c r="AB111" s="30">
        <v>40</v>
      </c>
      <c r="AC111" s="167">
        <v>42</v>
      </c>
      <c r="AD111" s="28">
        <v>44</v>
      </c>
      <c r="AF111" s="29">
        <f t="shared" si="61"/>
        <v>272</v>
      </c>
      <c r="AG111" s="34" t="b">
        <f t="shared" si="62"/>
        <v>1</v>
      </c>
      <c r="AH111" s="34" t="b">
        <f t="shared" si="33"/>
        <v>1</v>
      </c>
      <c r="AI111" s="65" t="b">
        <f t="shared" si="63"/>
        <v>1</v>
      </c>
      <c r="AJ111" s="65" t="b">
        <f t="shared" si="34"/>
        <v>1</v>
      </c>
      <c r="AK111" s="65" t="b">
        <f t="shared" si="35"/>
        <v>1</v>
      </c>
      <c r="AL111" s="65" t="b">
        <f t="shared" si="64"/>
        <v>1</v>
      </c>
      <c r="AM111" s="65" t="b">
        <f t="shared" si="30"/>
        <v>1</v>
      </c>
    </row>
    <row r="112" spans="1:39" s="28" customFormat="1" x14ac:dyDescent="0.25">
      <c r="A112" s="28">
        <f t="shared" si="65"/>
        <v>103</v>
      </c>
      <c r="B112" s="71">
        <f t="shared" si="66"/>
        <v>5</v>
      </c>
      <c r="C112" s="118"/>
      <c r="D112" s="111" t="s">
        <v>424</v>
      </c>
      <c r="E112" s="111" t="s">
        <v>425</v>
      </c>
      <c r="F112" s="111" t="s">
        <v>240</v>
      </c>
      <c r="G112" s="111" t="s">
        <v>426</v>
      </c>
      <c r="H112" s="26" t="s">
        <v>22</v>
      </c>
      <c r="I112" s="155">
        <v>36</v>
      </c>
      <c r="J112" s="155"/>
      <c r="K112" s="23">
        <v>32</v>
      </c>
      <c r="L112" s="149"/>
      <c r="M112" s="23">
        <v>39</v>
      </c>
      <c r="N112" s="149"/>
      <c r="O112" s="23">
        <v>37</v>
      </c>
      <c r="P112" s="149"/>
      <c r="Q112" s="24">
        <f t="shared" si="44"/>
        <v>36</v>
      </c>
      <c r="R112" s="24">
        <f t="shared" si="31"/>
        <v>72</v>
      </c>
      <c r="S112" s="148">
        <v>54</v>
      </c>
      <c r="T112" s="149">
        <v>24</v>
      </c>
      <c r="U112" s="148">
        <v>48</v>
      </c>
      <c r="V112" s="149">
        <v>5</v>
      </c>
      <c r="W112" s="28">
        <v>65</v>
      </c>
      <c r="X112" s="28">
        <v>9</v>
      </c>
      <c r="Y112" s="30"/>
      <c r="Z112" s="30"/>
      <c r="AA112" s="29">
        <f t="shared" si="32"/>
        <v>55.67</v>
      </c>
      <c r="AB112" s="30">
        <v>40</v>
      </c>
      <c r="AC112" s="167">
        <v>40</v>
      </c>
      <c r="AD112" s="28">
        <v>41</v>
      </c>
      <c r="AF112" s="29">
        <f t="shared" si="61"/>
        <v>248.67</v>
      </c>
      <c r="AG112" s="34" t="b">
        <f t="shared" si="62"/>
        <v>1</v>
      </c>
      <c r="AH112" s="34" t="b">
        <f t="shared" si="33"/>
        <v>0</v>
      </c>
      <c r="AI112" s="65" t="b">
        <f t="shared" si="63"/>
        <v>1</v>
      </c>
      <c r="AJ112" s="65" t="b">
        <f t="shared" si="34"/>
        <v>1</v>
      </c>
      <c r="AK112" s="65" t="b">
        <f t="shared" si="35"/>
        <v>1</v>
      </c>
      <c r="AL112" s="65" t="b">
        <f t="shared" si="64"/>
        <v>1</v>
      </c>
      <c r="AM112" s="65" t="b">
        <f t="shared" si="30"/>
        <v>0</v>
      </c>
    </row>
    <row r="113" spans="1:39" s="28" customFormat="1" x14ac:dyDescent="0.25">
      <c r="A113" s="28">
        <f t="shared" si="65"/>
        <v>104</v>
      </c>
      <c r="B113" s="71">
        <f t="shared" si="66"/>
        <v>6</v>
      </c>
      <c r="C113" s="129"/>
      <c r="D113" s="111" t="s">
        <v>427</v>
      </c>
      <c r="E113" s="111" t="s">
        <v>131</v>
      </c>
      <c r="F113" s="111" t="s">
        <v>203</v>
      </c>
      <c r="G113" s="111" t="s">
        <v>428</v>
      </c>
      <c r="H113" s="26" t="s">
        <v>22</v>
      </c>
      <c r="I113" s="155">
        <v>36</v>
      </c>
      <c r="J113" s="155"/>
      <c r="K113" s="23">
        <v>37</v>
      </c>
      <c r="L113" s="149"/>
      <c r="M113" s="23">
        <v>37</v>
      </c>
      <c r="N113" s="149"/>
      <c r="O113" s="23">
        <v>38</v>
      </c>
      <c r="P113" s="149"/>
      <c r="Q113" s="24">
        <f t="shared" si="44"/>
        <v>37</v>
      </c>
      <c r="R113" s="24">
        <f t="shared" si="31"/>
        <v>74</v>
      </c>
      <c r="S113" s="148">
        <v>53</v>
      </c>
      <c r="T113" s="149">
        <v>14</v>
      </c>
      <c r="U113" s="148">
        <v>65</v>
      </c>
      <c r="V113" s="149">
        <v>23</v>
      </c>
      <c r="W113" s="28">
        <v>51</v>
      </c>
      <c r="X113" s="28">
        <v>6</v>
      </c>
      <c r="Y113" s="30"/>
      <c r="Z113" s="30"/>
      <c r="AA113" s="29">
        <f t="shared" si="32"/>
        <v>56.33</v>
      </c>
      <c r="AB113" s="30">
        <v>20</v>
      </c>
      <c r="AC113" s="167">
        <v>41</v>
      </c>
      <c r="AD113" s="28">
        <v>42</v>
      </c>
      <c r="AF113" s="29">
        <f t="shared" si="61"/>
        <v>233.33</v>
      </c>
      <c r="AG113" s="34" t="b">
        <f t="shared" si="62"/>
        <v>1</v>
      </c>
      <c r="AH113" s="34" t="b">
        <f t="shared" si="33"/>
        <v>1</v>
      </c>
      <c r="AI113" s="65" t="b">
        <f t="shared" si="63"/>
        <v>0</v>
      </c>
      <c r="AJ113" s="65" t="b">
        <f t="shared" si="34"/>
        <v>1</v>
      </c>
      <c r="AK113" s="65" t="b">
        <f t="shared" si="35"/>
        <v>1</v>
      </c>
      <c r="AL113" s="65" t="b">
        <f t="shared" si="64"/>
        <v>1</v>
      </c>
      <c r="AM113" s="65" t="b">
        <f t="shared" si="30"/>
        <v>0</v>
      </c>
    </row>
    <row r="114" spans="1:39" x14ac:dyDescent="0.25">
      <c r="A114" s="28">
        <f t="shared" si="65"/>
        <v>105</v>
      </c>
      <c r="B114" s="71">
        <f t="shared" si="66"/>
        <v>7</v>
      </c>
      <c r="C114" s="129"/>
      <c r="D114" s="111" t="s">
        <v>429</v>
      </c>
      <c r="E114" s="111" t="s">
        <v>430</v>
      </c>
      <c r="F114" s="111" t="s">
        <v>153</v>
      </c>
      <c r="G114" s="111" t="s">
        <v>431</v>
      </c>
      <c r="H114" s="26" t="s">
        <v>22</v>
      </c>
      <c r="I114" s="155">
        <v>32</v>
      </c>
      <c r="J114" s="155"/>
      <c r="K114" s="23">
        <v>33</v>
      </c>
      <c r="L114" s="149"/>
      <c r="M114" s="23">
        <v>33</v>
      </c>
      <c r="N114" s="149"/>
      <c r="O114" s="23">
        <v>34</v>
      </c>
      <c r="P114" s="149"/>
      <c r="Q114" s="24">
        <f t="shared" si="44"/>
        <v>33</v>
      </c>
      <c r="R114" s="24">
        <f t="shared" si="31"/>
        <v>66</v>
      </c>
      <c r="S114" s="148">
        <v>61</v>
      </c>
      <c r="T114" s="149">
        <v>13</v>
      </c>
      <c r="U114" s="148">
        <v>52</v>
      </c>
      <c r="V114" s="149">
        <v>8</v>
      </c>
      <c r="W114" s="28">
        <v>58</v>
      </c>
      <c r="X114" s="28">
        <v>20</v>
      </c>
      <c r="Y114" s="30"/>
      <c r="Z114" s="30"/>
      <c r="AA114" s="29">
        <f t="shared" si="32"/>
        <v>57</v>
      </c>
      <c r="AB114" s="30">
        <v>40</v>
      </c>
      <c r="AC114" s="167">
        <v>34.5</v>
      </c>
      <c r="AD114" s="28">
        <v>39</v>
      </c>
      <c r="AE114" s="28"/>
      <c r="AF114" s="29">
        <f t="shared" si="61"/>
        <v>236.5</v>
      </c>
      <c r="AG114" s="34" t="b">
        <f t="shared" si="62"/>
        <v>1</v>
      </c>
      <c r="AH114" s="34" t="b">
        <f t="shared" si="33"/>
        <v>1</v>
      </c>
      <c r="AI114" s="65" t="b">
        <f t="shared" si="63"/>
        <v>1</v>
      </c>
      <c r="AJ114" s="65" t="b">
        <f t="shared" si="34"/>
        <v>1</v>
      </c>
      <c r="AK114" s="65" t="b">
        <f t="shared" si="35"/>
        <v>1</v>
      </c>
      <c r="AL114" s="65" t="b">
        <f t="shared" si="64"/>
        <v>1</v>
      </c>
      <c r="AM114" s="65" t="b">
        <f t="shared" si="30"/>
        <v>1</v>
      </c>
    </row>
    <row r="115" spans="1:39" s="28" customFormat="1" x14ac:dyDescent="0.25">
      <c r="A115" s="28">
        <f t="shared" si="65"/>
        <v>106</v>
      </c>
      <c r="B115" s="71">
        <f t="shared" si="66"/>
        <v>8</v>
      </c>
      <c r="C115" s="129"/>
      <c r="D115" s="111" t="s">
        <v>432</v>
      </c>
      <c r="E115" s="111" t="s">
        <v>433</v>
      </c>
      <c r="F115" s="111" t="s">
        <v>124</v>
      </c>
      <c r="G115" s="111" t="s">
        <v>434</v>
      </c>
      <c r="H115" s="26" t="s">
        <v>22</v>
      </c>
      <c r="I115" s="155">
        <v>37</v>
      </c>
      <c r="J115" s="155"/>
      <c r="K115" s="23">
        <v>38</v>
      </c>
      <c r="L115" s="149"/>
      <c r="M115" s="23">
        <v>37</v>
      </c>
      <c r="N115" s="149"/>
      <c r="O115" s="23">
        <v>36</v>
      </c>
      <c r="P115" s="149"/>
      <c r="Q115" s="24">
        <f t="shared" si="44"/>
        <v>37</v>
      </c>
      <c r="R115" s="24">
        <f t="shared" si="31"/>
        <v>74</v>
      </c>
      <c r="S115" s="148">
        <v>64</v>
      </c>
      <c r="T115" s="149">
        <v>19</v>
      </c>
      <c r="U115" s="148">
        <v>61</v>
      </c>
      <c r="V115" s="149">
        <v>6</v>
      </c>
      <c r="W115" s="28">
        <v>65</v>
      </c>
      <c r="X115" s="28">
        <v>8</v>
      </c>
      <c r="Y115" s="30"/>
      <c r="Z115" s="30"/>
      <c r="AA115" s="29">
        <f t="shared" si="32"/>
        <v>63.33</v>
      </c>
      <c r="AB115" s="30">
        <v>40</v>
      </c>
      <c r="AC115" s="167">
        <v>35</v>
      </c>
      <c r="AD115" s="28">
        <v>42</v>
      </c>
      <c r="AF115" s="29">
        <f t="shared" si="61"/>
        <v>254.33</v>
      </c>
      <c r="AG115" s="34" t="b">
        <f t="shared" si="62"/>
        <v>1</v>
      </c>
      <c r="AH115" s="34" t="b">
        <f t="shared" si="33"/>
        <v>1</v>
      </c>
      <c r="AI115" s="65" t="b">
        <f t="shared" si="63"/>
        <v>1</v>
      </c>
      <c r="AJ115" s="65" t="b">
        <f t="shared" si="34"/>
        <v>1</v>
      </c>
      <c r="AK115" s="65" t="b">
        <f t="shared" si="35"/>
        <v>1</v>
      </c>
      <c r="AL115" s="65" t="b">
        <f t="shared" si="64"/>
        <v>1</v>
      </c>
      <c r="AM115" s="65" t="b">
        <f t="shared" si="30"/>
        <v>1</v>
      </c>
    </row>
    <row r="116" spans="1:39" s="28" customFormat="1" x14ac:dyDescent="0.25">
      <c r="A116" s="28">
        <f t="shared" si="65"/>
        <v>107</v>
      </c>
      <c r="B116" s="71">
        <f t="shared" si="66"/>
        <v>9</v>
      </c>
      <c r="C116" s="122"/>
      <c r="D116" s="111" t="s">
        <v>435</v>
      </c>
      <c r="E116" s="111" t="s">
        <v>436</v>
      </c>
      <c r="F116" s="111" t="s">
        <v>348</v>
      </c>
      <c r="G116" s="111" t="s">
        <v>437</v>
      </c>
      <c r="H116" s="26" t="s">
        <v>22</v>
      </c>
      <c r="I116" s="155">
        <v>33</v>
      </c>
      <c r="J116" s="155"/>
      <c r="K116" s="23">
        <v>36</v>
      </c>
      <c r="L116" s="149"/>
      <c r="M116" s="23">
        <v>34</v>
      </c>
      <c r="N116" s="149"/>
      <c r="O116" s="23">
        <v>38</v>
      </c>
      <c r="P116" s="149"/>
      <c r="Q116" s="24">
        <f t="shared" si="44"/>
        <v>35.25</v>
      </c>
      <c r="R116" s="24">
        <f t="shared" si="31"/>
        <v>70.5</v>
      </c>
      <c r="S116" s="148">
        <v>64</v>
      </c>
      <c r="T116" s="149">
        <v>10</v>
      </c>
      <c r="U116" s="148">
        <v>65</v>
      </c>
      <c r="V116" s="149">
        <v>21</v>
      </c>
      <c r="W116" s="28">
        <v>67</v>
      </c>
      <c r="X116" s="28">
        <v>16</v>
      </c>
      <c r="Y116" s="30"/>
      <c r="Z116" s="30"/>
      <c r="AA116" s="29">
        <f t="shared" si="32"/>
        <v>65.33</v>
      </c>
      <c r="AB116" s="30">
        <v>40</v>
      </c>
      <c r="AC116" s="167">
        <v>38.5</v>
      </c>
      <c r="AD116" s="28">
        <v>37</v>
      </c>
      <c r="AF116" s="29">
        <f t="shared" si="61"/>
        <v>251.33</v>
      </c>
      <c r="AG116" s="34" t="b">
        <f t="shared" si="62"/>
        <v>1</v>
      </c>
      <c r="AH116" s="34" t="b">
        <f t="shared" si="33"/>
        <v>1</v>
      </c>
      <c r="AI116" s="65" t="b">
        <f t="shared" si="63"/>
        <v>1</v>
      </c>
      <c r="AJ116" s="65" t="b">
        <f t="shared" si="34"/>
        <v>1</v>
      </c>
      <c r="AK116" s="65" t="b">
        <f t="shared" si="35"/>
        <v>1</v>
      </c>
      <c r="AL116" s="65" t="b">
        <f t="shared" si="64"/>
        <v>1</v>
      </c>
      <c r="AM116" s="65" t="b">
        <f t="shared" si="30"/>
        <v>1</v>
      </c>
    </row>
    <row r="117" spans="1:39" s="28" customFormat="1" x14ac:dyDescent="0.25">
      <c r="A117" s="28">
        <f t="shared" si="65"/>
        <v>108</v>
      </c>
      <c r="B117" s="71">
        <f t="shared" si="66"/>
        <v>10</v>
      </c>
      <c r="C117" s="91"/>
      <c r="D117" s="151" t="s">
        <v>438</v>
      </c>
      <c r="E117" s="151" t="s">
        <v>439</v>
      </c>
      <c r="F117" s="151" t="s">
        <v>120</v>
      </c>
      <c r="G117" s="151" t="s">
        <v>440</v>
      </c>
      <c r="H117" s="26" t="s">
        <v>22</v>
      </c>
      <c r="I117" s="155">
        <v>37</v>
      </c>
      <c r="J117" s="155"/>
      <c r="K117" s="155">
        <v>37</v>
      </c>
      <c r="L117" s="155"/>
      <c r="M117" s="155">
        <v>39</v>
      </c>
      <c r="N117" s="155"/>
      <c r="O117" s="155">
        <v>35</v>
      </c>
      <c r="P117" s="155"/>
      <c r="Q117" s="24">
        <f t="shared" si="44"/>
        <v>37</v>
      </c>
      <c r="R117" s="24">
        <f t="shared" si="31"/>
        <v>74</v>
      </c>
      <c r="S117" s="155">
        <v>64</v>
      </c>
      <c r="T117" s="155">
        <v>19</v>
      </c>
      <c r="U117" s="148">
        <v>70</v>
      </c>
      <c r="V117" s="149">
        <v>8</v>
      </c>
      <c r="W117" s="28">
        <v>70</v>
      </c>
      <c r="X117" s="28">
        <v>23</v>
      </c>
      <c r="Y117" s="30"/>
      <c r="Z117" s="30"/>
      <c r="AA117" s="29">
        <f t="shared" si="32"/>
        <v>68</v>
      </c>
      <c r="AB117" s="30">
        <v>40</v>
      </c>
      <c r="AC117" s="167">
        <v>41</v>
      </c>
      <c r="AD117" s="28">
        <v>38</v>
      </c>
      <c r="AF117" s="29">
        <f t="shared" si="61"/>
        <v>261</v>
      </c>
      <c r="AG117" s="34" t="b">
        <f t="shared" si="62"/>
        <v>1</v>
      </c>
      <c r="AH117" s="34" t="b">
        <f t="shared" si="33"/>
        <v>1</v>
      </c>
      <c r="AI117" s="65" t="b">
        <f t="shared" si="63"/>
        <v>1</v>
      </c>
      <c r="AJ117" s="65" t="b">
        <f t="shared" si="34"/>
        <v>1</v>
      </c>
      <c r="AK117" s="65" t="b">
        <f t="shared" si="35"/>
        <v>1</v>
      </c>
      <c r="AL117" s="65" t="b">
        <f t="shared" si="64"/>
        <v>1</v>
      </c>
      <c r="AM117" s="65" t="b">
        <f t="shared" si="30"/>
        <v>1</v>
      </c>
    </row>
    <row r="118" spans="1:39" s="28" customFormat="1" x14ac:dyDescent="0.25">
      <c r="A118" s="28">
        <f t="shared" si="65"/>
        <v>109</v>
      </c>
      <c r="B118" s="71">
        <f t="shared" si="66"/>
        <v>11</v>
      </c>
      <c r="C118" s="122"/>
      <c r="D118" s="111" t="s">
        <v>441</v>
      </c>
      <c r="E118" s="111" t="s">
        <v>442</v>
      </c>
      <c r="F118" s="111" t="s">
        <v>284</v>
      </c>
      <c r="G118" s="111" t="s">
        <v>443</v>
      </c>
      <c r="H118" s="26" t="s">
        <v>22</v>
      </c>
      <c r="I118" s="155">
        <v>32</v>
      </c>
      <c r="J118" s="155"/>
      <c r="K118" s="23">
        <v>34</v>
      </c>
      <c r="L118" s="149"/>
      <c r="M118" s="23">
        <v>38</v>
      </c>
      <c r="N118" s="149"/>
      <c r="O118" s="23">
        <v>37</v>
      </c>
      <c r="P118" s="149"/>
      <c r="Q118" s="24">
        <f t="shared" si="44"/>
        <v>35.25</v>
      </c>
      <c r="R118" s="24">
        <f t="shared" si="31"/>
        <v>70.5</v>
      </c>
      <c r="S118" s="148">
        <v>53</v>
      </c>
      <c r="T118" s="149">
        <v>5</v>
      </c>
      <c r="U118" s="148">
        <v>53</v>
      </c>
      <c r="V118" s="149">
        <v>23</v>
      </c>
      <c r="W118" s="28">
        <v>60</v>
      </c>
      <c r="X118" s="28">
        <v>19</v>
      </c>
      <c r="Y118" s="30"/>
      <c r="Z118" s="30"/>
      <c r="AA118" s="29">
        <f t="shared" si="32"/>
        <v>55.33</v>
      </c>
      <c r="AB118" s="30">
        <v>40</v>
      </c>
      <c r="AC118" s="167">
        <v>38</v>
      </c>
      <c r="AD118" s="28">
        <v>32</v>
      </c>
      <c r="AF118" s="29">
        <f t="shared" si="61"/>
        <v>235.83</v>
      </c>
      <c r="AG118" s="34" t="b">
        <f t="shared" si="62"/>
        <v>1</v>
      </c>
      <c r="AH118" s="34" t="b">
        <f t="shared" si="33"/>
        <v>0</v>
      </c>
      <c r="AI118" s="65" t="b">
        <f t="shared" si="63"/>
        <v>1</v>
      </c>
      <c r="AJ118" s="65" t="b">
        <f t="shared" si="34"/>
        <v>1</v>
      </c>
      <c r="AK118" s="65" t="b">
        <f t="shared" si="35"/>
        <v>0</v>
      </c>
      <c r="AL118" s="65" t="b">
        <f t="shared" si="64"/>
        <v>1</v>
      </c>
      <c r="AM118" s="65" t="b">
        <f t="shared" si="30"/>
        <v>0</v>
      </c>
    </row>
    <row r="119" spans="1:39" s="28" customFormat="1" x14ac:dyDescent="0.25">
      <c r="A119" s="28">
        <f t="shared" si="65"/>
        <v>110</v>
      </c>
      <c r="B119" s="71">
        <f t="shared" si="66"/>
        <v>12</v>
      </c>
      <c r="C119" s="118"/>
      <c r="D119" s="111" t="s">
        <v>444</v>
      </c>
      <c r="E119" s="111" t="s">
        <v>398</v>
      </c>
      <c r="F119" s="111" t="s">
        <v>164</v>
      </c>
      <c r="G119" s="111" t="s">
        <v>445</v>
      </c>
      <c r="H119" s="26" t="s">
        <v>22</v>
      </c>
      <c r="I119" s="155">
        <v>36</v>
      </c>
      <c r="J119" s="155"/>
      <c r="K119" s="23">
        <v>37</v>
      </c>
      <c r="L119" s="149"/>
      <c r="M119" s="23">
        <v>38</v>
      </c>
      <c r="N119" s="149"/>
      <c r="O119" s="23">
        <v>37</v>
      </c>
      <c r="P119" s="149"/>
      <c r="Q119" s="24">
        <f t="shared" si="44"/>
        <v>37</v>
      </c>
      <c r="R119" s="24">
        <f t="shared" si="31"/>
        <v>74</v>
      </c>
      <c r="S119" s="148">
        <v>58</v>
      </c>
      <c r="T119" s="149">
        <v>7</v>
      </c>
      <c r="U119" s="148">
        <v>67</v>
      </c>
      <c r="V119" s="149">
        <v>19</v>
      </c>
      <c r="W119" s="28">
        <v>70</v>
      </c>
      <c r="X119" s="28">
        <v>19</v>
      </c>
      <c r="Y119" s="30"/>
      <c r="Z119" s="30"/>
      <c r="AA119" s="29">
        <f t="shared" si="32"/>
        <v>65</v>
      </c>
      <c r="AB119" s="30">
        <v>40</v>
      </c>
      <c r="AC119" s="167">
        <v>34</v>
      </c>
      <c r="AD119" s="28">
        <v>37</v>
      </c>
      <c r="AF119" s="29">
        <f t="shared" si="61"/>
        <v>250</v>
      </c>
      <c r="AG119" s="34" t="b">
        <f t="shared" si="62"/>
        <v>1</v>
      </c>
      <c r="AH119" s="34" t="b">
        <f t="shared" si="33"/>
        <v>1</v>
      </c>
      <c r="AI119" s="65" t="b">
        <f t="shared" si="63"/>
        <v>1</v>
      </c>
      <c r="AJ119" s="65" t="b">
        <f t="shared" si="34"/>
        <v>1</v>
      </c>
      <c r="AK119" s="65" t="b">
        <f t="shared" si="35"/>
        <v>1</v>
      </c>
      <c r="AL119" s="65" t="b">
        <f t="shared" si="64"/>
        <v>1</v>
      </c>
      <c r="AM119" s="65" t="b">
        <f t="shared" si="30"/>
        <v>1</v>
      </c>
    </row>
    <row r="120" spans="1:39" s="28" customFormat="1" x14ac:dyDescent="0.25">
      <c r="A120" s="28">
        <f t="shared" si="65"/>
        <v>111</v>
      </c>
      <c r="B120" s="71">
        <f t="shared" si="66"/>
        <v>13</v>
      </c>
      <c r="C120" s="118"/>
      <c r="D120" s="111" t="s">
        <v>446</v>
      </c>
      <c r="E120" s="111" t="s">
        <v>447</v>
      </c>
      <c r="F120" s="111" t="s">
        <v>146</v>
      </c>
      <c r="G120" s="111" t="s">
        <v>448</v>
      </c>
      <c r="H120" s="26" t="s">
        <v>22</v>
      </c>
      <c r="I120" s="155">
        <v>36</v>
      </c>
      <c r="J120" s="155"/>
      <c r="K120" s="23">
        <v>38</v>
      </c>
      <c r="L120" s="149"/>
      <c r="M120" s="23">
        <v>36</v>
      </c>
      <c r="N120" s="149"/>
      <c r="O120" s="23">
        <v>37</v>
      </c>
      <c r="P120" s="149"/>
      <c r="Q120" s="24">
        <f t="shared" si="44"/>
        <v>36.75</v>
      </c>
      <c r="R120" s="24">
        <f t="shared" si="31"/>
        <v>73.5</v>
      </c>
      <c r="S120" s="148">
        <v>66</v>
      </c>
      <c r="T120" s="149">
        <v>17</v>
      </c>
      <c r="U120" s="148">
        <v>65</v>
      </c>
      <c r="V120" s="149">
        <v>8</v>
      </c>
      <c r="W120" s="28">
        <v>62</v>
      </c>
      <c r="X120" s="28">
        <v>21</v>
      </c>
      <c r="Y120" s="30"/>
      <c r="Z120" s="30"/>
      <c r="AA120" s="29">
        <f t="shared" si="32"/>
        <v>64.33</v>
      </c>
      <c r="AB120" s="30">
        <v>40</v>
      </c>
      <c r="AC120" s="167">
        <v>39.5</v>
      </c>
      <c r="AD120" s="28">
        <v>36</v>
      </c>
      <c r="AF120" s="29">
        <f t="shared" si="61"/>
        <v>253.33</v>
      </c>
      <c r="AG120" s="34" t="b">
        <f t="shared" si="62"/>
        <v>1</v>
      </c>
      <c r="AH120" s="34" t="b">
        <f t="shared" si="33"/>
        <v>1</v>
      </c>
      <c r="AI120" s="65" t="b">
        <f t="shared" si="63"/>
        <v>1</v>
      </c>
      <c r="AJ120" s="65" t="b">
        <f t="shared" si="34"/>
        <v>1</v>
      </c>
      <c r="AK120" s="65" t="b">
        <f t="shared" si="35"/>
        <v>1</v>
      </c>
      <c r="AL120" s="65" t="b">
        <f t="shared" si="64"/>
        <v>1</v>
      </c>
      <c r="AM120" s="65" t="b">
        <f t="shared" si="30"/>
        <v>1</v>
      </c>
    </row>
    <row r="121" spans="1:39" s="28" customFormat="1" x14ac:dyDescent="0.25">
      <c r="A121" s="28">
        <f t="shared" si="65"/>
        <v>112</v>
      </c>
      <c r="B121" s="71">
        <f t="shared" si="66"/>
        <v>14</v>
      </c>
      <c r="C121" s="129"/>
      <c r="D121" s="111" t="s">
        <v>449</v>
      </c>
      <c r="E121" s="111" t="s">
        <v>450</v>
      </c>
      <c r="F121" s="111" t="s">
        <v>203</v>
      </c>
      <c r="G121" s="111" t="s">
        <v>451</v>
      </c>
      <c r="H121" s="26" t="s">
        <v>22</v>
      </c>
      <c r="I121" s="155">
        <v>36</v>
      </c>
      <c r="J121" s="155"/>
      <c r="K121" s="23">
        <v>38</v>
      </c>
      <c r="L121" s="149"/>
      <c r="M121" s="23">
        <v>34</v>
      </c>
      <c r="N121" s="149"/>
      <c r="O121" s="23">
        <v>35</v>
      </c>
      <c r="P121" s="149"/>
      <c r="Q121" s="24">
        <f t="shared" si="44"/>
        <v>35.75</v>
      </c>
      <c r="R121" s="24">
        <f t="shared" si="31"/>
        <v>71.5</v>
      </c>
      <c r="S121" s="148">
        <v>65</v>
      </c>
      <c r="T121" s="149">
        <v>21</v>
      </c>
      <c r="U121" s="148">
        <v>61</v>
      </c>
      <c r="V121" s="149">
        <v>10</v>
      </c>
      <c r="W121" s="28">
        <v>66</v>
      </c>
      <c r="X121" s="28">
        <v>21</v>
      </c>
      <c r="Y121" s="30"/>
      <c r="Z121" s="30"/>
      <c r="AA121" s="29">
        <f t="shared" si="32"/>
        <v>64</v>
      </c>
      <c r="AB121" s="30">
        <v>40</v>
      </c>
      <c r="AC121" s="167">
        <v>34.5</v>
      </c>
      <c r="AD121" s="28">
        <v>37</v>
      </c>
      <c r="AF121" s="29">
        <f t="shared" si="61"/>
        <v>247</v>
      </c>
      <c r="AG121" s="34" t="b">
        <f t="shared" si="62"/>
        <v>1</v>
      </c>
      <c r="AH121" s="34" t="b">
        <f t="shared" si="33"/>
        <v>1</v>
      </c>
      <c r="AI121" s="65" t="b">
        <f t="shared" si="63"/>
        <v>1</v>
      </c>
      <c r="AJ121" s="65" t="b">
        <f t="shared" si="34"/>
        <v>1</v>
      </c>
      <c r="AK121" s="65" t="b">
        <f t="shared" si="35"/>
        <v>1</v>
      </c>
      <c r="AL121" s="65" t="b">
        <f t="shared" si="64"/>
        <v>1</v>
      </c>
      <c r="AM121" s="65" t="b">
        <f t="shared" si="30"/>
        <v>1</v>
      </c>
    </row>
    <row r="122" spans="1:39" s="28" customFormat="1" x14ac:dyDescent="0.25">
      <c r="A122" s="28">
        <f t="shared" si="65"/>
        <v>113</v>
      </c>
      <c r="B122" s="71">
        <f t="shared" si="66"/>
        <v>15</v>
      </c>
      <c r="C122" s="129"/>
      <c r="D122" s="111" t="s">
        <v>452</v>
      </c>
      <c r="E122" s="111" t="s">
        <v>318</v>
      </c>
      <c r="F122" s="111" t="s">
        <v>181</v>
      </c>
      <c r="G122" s="111" t="s">
        <v>453</v>
      </c>
      <c r="H122" s="26" t="s">
        <v>22</v>
      </c>
      <c r="I122" s="155">
        <v>36</v>
      </c>
      <c r="J122" s="155"/>
      <c r="K122" s="23">
        <v>37</v>
      </c>
      <c r="L122" s="149"/>
      <c r="M122" s="23">
        <v>34</v>
      </c>
      <c r="N122" s="149"/>
      <c r="O122" s="23">
        <v>37</v>
      </c>
      <c r="P122" s="149"/>
      <c r="Q122" s="24">
        <f t="shared" si="44"/>
        <v>36</v>
      </c>
      <c r="R122" s="24">
        <f t="shared" si="31"/>
        <v>72</v>
      </c>
      <c r="S122" s="148">
        <v>61</v>
      </c>
      <c r="T122" s="149">
        <v>18</v>
      </c>
      <c r="U122" s="148">
        <v>63</v>
      </c>
      <c r="V122" s="149">
        <v>6</v>
      </c>
      <c r="W122" s="28">
        <v>66</v>
      </c>
      <c r="X122" s="28">
        <v>14</v>
      </c>
      <c r="Y122" s="30"/>
      <c r="Z122" s="30"/>
      <c r="AA122" s="29">
        <f t="shared" si="32"/>
        <v>63.33</v>
      </c>
      <c r="AB122" s="30">
        <v>40</v>
      </c>
      <c r="AC122" s="167">
        <v>45</v>
      </c>
      <c r="AD122" s="28">
        <v>41</v>
      </c>
      <c r="AF122" s="29">
        <f t="shared" si="61"/>
        <v>261.33</v>
      </c>
      <c r="AG122" s="34" t="b">
        <f t="shared" si="62"/>
        <v>1</v>
      </c>
      <c r="AH122" s="34" t="b">
        <f t="shared" si="33"/>
        <v>1</v>
      </c>
      <c r="AI122" s="65" t="b">
        <f t="shared" si="63"/>
        <v>1</v>
      </c>
      <c r="AJ122" s="65" t="b">
        <f t="shared" si="34"/>
        <v>1</v>
      </c>
      <c r="AK122" s="65" t="b">
        <f t="shared" si="35"/>
        <v>1</v>
      </c>
      <c r="AL122" s="65" t="b">
        <f t="shared" si="64"/>
        <v>1</v>
      </c>
      <c r="AM122" s="65" t="b">
        <f t="shared" ref="AM122:AM182" si="67">AND(AG122:AL122)</f>
        <v>1</v>
      </c>
    </row>
    <row r="123" spans="1:39" s="28" customFormat="1" x14ac:dyDescent="0.25">
      <c r="A123" s="28">
        <f t="shared" si="65"/>
        <v>114</v>
      </c>
      <c r="B123" s="71">
        <f t="shared" si="66"/>
        <v>16</v>
      </c>
      <c r="C123" s="129"/>
      <c r="D123" s="111" t="s">
        <v>454</v>
      </c>
      <c r="E123" s="111" t="s">
        <v>455</v>
      </c>
      <c r="F123" s="111" t="s">
        <v>113</v>
      </c>
      <c r="G123" s="111" t="s">
        <v>456</v>
      </c>
      <c r="H123" s="26" t="s">
        <v>22</v>
      </c>
      <c r="I123" s="155">
        <v>36</v>
      </c>
      <c r="J123" s="155"/>
      <c r="K123" s="23">
        <v>38</v>
      </c>
      <c r="L123" s="149"/>
      <c r="M123" s="23">
        <v>37</v>
      </c>
      <c r="N123" s="149"/>
      <c r="O123" s="23">
        <v>36</v>
      </c>
      <c r="P123" s="149"/>
      <c r="Q123" s="24">
        <f t="shared" si="44"/>
        <v>36.75</v>
      </c>
      <c r="R123" s="24">
        <f t="shared" ref="R123:R183" si="68">Q123*2</f>
        <v>73.5</v>
      </c>
      <c r="S123" s="148">
        <v>61</v>
      </c>
      <c r="T123" s="149">
        <v>6</v>
      </c>
      <c r="U123" s="148">
        <v>57</v>
      </c>
      <c r="V123" s="149">
        <v>3</v>
      </c>
      <c r="W123" s="28">
        <v>64</v>
      </c>
      <c r="X123" s="28">
        <v>9</v>
      </c>
      <c r="Y123" s="30"/>
      <c r="Z123" s="30"/>
      <c r="AA123" s="29">
        <f t="shared" ref="AA123:AA183" si="69">AVERAGE(S123,U123,W123,Y123)</f>
        <v>60.67</v>
      </c>
      <c r="AB123" s="30">
        <v>30</v>
      </c>
      <c r="AC123" s="167">
        <v>36.5</v>
      </c>
      <c r="AD123" s="28">
        <v>38</v>
      </c>
      <c r="AF123" s="29">
        <f t="shared" si="61"/>
        <v>238.67</v>
      </c>
      <c r="AG123" s="34" t="b">
        <f t="shared" si="62"/>
        <v>1</v>
      </c>
      <c r="AH123" s="34" t="b">
        <f t="shared" ref="AH123:AH183" si="70">IF(AA123,AA123&gt;=56,AA123&lt;56)</f>
        <v>1</v>
      </c>
      <c r="AI123" s="65" t="b">
        <f t="shared" si="63"/>
        <v>0</v>
      </c>
      <c r="AJ123" s="65" t="b">
        <f t="shared" si="34"/>
        <v>1</v>
      </c>
      <c r="AK123" s="65" t="b">
        <f t="shared" si="35"/>
        <v>1</v>
      </c>
      <c r="AL123" s="65" t="b">
        <f t="shared" si="64"/>
        <v>1</v>
      </c>
      <c r="AM123" s="65" t="b">
        <f t="shared" si="67"/>
        <v>0</v>
      </c>
    </row>
    <row r="124" spans="1:39" s="28" customFormat="1" x14ac:dyDescent="0.25">
      <c r="A124" s="28">
        <f t="shared" si="65"/>
        <v>115</v>
      </c>
      <c r="B124" s="71">
        <f t="shared" si="66"/>
        <v>17</v>
      </c>
      <c r="C124" s="129"/>
      <c r="D124" s="111" t="s">
        <v>457</v>
      </c>
      <c r="E124" s="111" t="s">
        <v>458</v>
      </c>
      <c r="F124" s="111" t="s">
        <v>132</v>
      </c>
      <c r="G124" s="111" t="s">
        <v>459</v>
      </c>
      <c r="H124" s="26" t="s">
        <v>22</v>
      </c>
      <c r="I124" s="155">
        <v>34</v>
      </c>
      <c r="J124" s="155"/>
      <c r="K124" s="23">
        <v>33</v>
      </c>
      <c r="L124" s="149"/>
      <c r="M124" s="23">
        <v>33</v>
      </c>
      <c r="N124" s="149"/>
      <c r="O124" s="23">
        <v>34</v>
      </c>
      <c r="P124" s="149"/>
      <c r="Q124" s="24">
        <f t="shared" si="44"/>
        <v>33.5</v>
      </c>
      <c r="R124" s="24">
        <f t="shared" si="68"/>
        <v>67</v>
      </c>
      <c r="S124" s="148">
        <v>37</v>
      </c>
      <c r="T124" s="149">
        <v>5</v>
      </c>
      <c r="U124" s="148">
        <v>37</v>
      </c>
      <c r="V124" s="149">
        <v>17</v>
      </c>
      <c r="W124" s="28">
        <v>44</v>
      </c>
      <c r="X124" s="28">
        <v>15</v>
      </c>
      <c r="Y124" s="30"/>
      <c r="Z124" s="30"/>
      <c r="AA124" s="29">
        <f t="shared" si="69"/>
        <v>39.33</v>
      </c>
      <c r="AB124" s="30">
        <v>40</v>
      </c>
      <c r="AC124" s="167" t="s">
        <v>827</v>
      </c>
      <c r="AD124" s="28">
        <v>35</v>
      </c>
      <c r="AF124" s="29" t="e">
        <f t="shared" si="61"/>
        <v>#VALUE!</v>
      </c>
      <c r="AG124" s="34" t="b">
        <f t="shared" si="62"/>
        <v>1</v>
      </c>
      <c r="AH124" s="34" t="b">
        <f t="shared" si="70"/>
        <v>0</v>
      </c>
      <c r="AI124" s="65" t="b">
        <f t="shared" si="63"/>
        <v>1</v>
      </c>
      <c r="AJ124" s="65" t="e">
        <f t="shared" si="34"/>
        <v>#VALUE!</v>
      </c>
      <c r="AK124" s="65" t="b">
        <f t="shared" si="35"/>
        <v>1</v>
      </c>
      <c r="AL124" s="65" t="e">
        <f t="shared" si="64"/>
        <v>#VALUE!</v>
      </c>
      <c r="AM124" s="65" t="e">
        <f t="shared" si="67"/>
        <v>#VALUE!</v>
      </c>
    </row>
    <row r="125" spans="1:39" s="28" customFormat="1" x14ac:dyDescent="0.25">
      <c r="A125" s="28">
        <f t="shared" si="65"/>
        <v>116</v>
      </c>
      <c r="B125" s="71">
        <f t="shared" si="66"/>
        <v>18</v>
      </c>
      <c r="C125" s="118"/>
      <c r="D125" s="111" t="s">
        <v>460</v>
      </c>
      <c r="E125" s="111" t="s">
        <v>315</v>
      </c>
      <c r="F125" s="111" t="s">
        <v>221</v>
      </c>
      <c r="G125" s="111" t="s">
        <v>461</v>
      </c>
      <c r="H125" s="26" t="s">
        <v>22</v>
      </c>
      <c r="I125" s="155">
        <v>32</v>
      </c>
      <c r="J125" s="155"/>
      <c r="K125" s="23">
        <v>36</v>
      </c>
      <c r="L125" s="149"/>
      <c r="M125" s="23">
        <v>37</v>
      </c>
      <c r="N125" s="149"/>
      <c r="O125" s="23">
        <v>37</v>
      </c>
      <c r="P125" s="149"/>
      <c r="Q125" s="24">
        <f t="shared" si="44"/>
        <v>35.5</v>
      </c>
      <c r="R125" s="24">
        <f t="shared" si="68"/>
        <v>71</v>
      </c>
      <c r="S125" s="148">
        <v>64</v>
      </c>
      <c r="T125" s="149">
        <v>8</v>
      </c>
      <c r="U125" s="148">
        <v>62</v>
      </c>
      <c r="V125" s="149">
        <v>9</v>
      </c>
      <c r="W125" s="28">
        <v>64</v>
      </c>
      <c r="X125" s="28">
        <v>14</v>
      </c>
      <c r="Y125" s="30"/>
      <c r="Z125" s="30"/>
      <c r="AA125" s="29">
        <f t="shared" si="69"/>
        <v>63.33</v>
      </c>
      <c r="AB125" s="30">
        <v>40</v>
      </c>
      <c r="AC125" s="167">
        <v>36</v>
      </c>
      <c r="AD125" s="28">
        <v>42</v>
      </c>
      <c r="AF125" s="29">
        <f t="shared" si="61"/>
        <v>252.33</v>
      </c>
      <c r="AG125" s="34" t="b">
        <f t="shared" si="62"/>
        <v>1</v>
      </c>
      <c r="AH125" s="34" t="b">
        <f t="shared" si="70"/>
        <v>1</v>
      </c>
      <c r="AI125" s="65" t="b">
        <f t="shared" si="63"/>
        <v>1</v>
      </c>
      <c r="AJ125" s="65" t="b">
        <f t="shared" si="34"/>
        <v>1</v>
      </c>
      <c r="AK125" s="65" t="b">
        <f t="shared" si="35"/>
        <v>1</v>
      </c>
      <c r="AL125" s="65" t="b">
        <f t="shared" si="64"/>
        <v>1</v>
      </c>
      <c r="AM125" s="65" t="b">
        <f t="shared" si="67"/>
        <v>1</v>
      </c>
    </row>
    <row r="126" spans="1:39" s="28" customFormat="1" x14ac:dyDescent="0.25">
      <c r="A126" s="28">
        <f t="shared" si="65"/>
        <v>117</v>
      </c>
      <c r="B126" s="71">
        <f t="shared" si="66"/>
        <v>19</v>
      </c>
      <c r="C126" s="129"/>
      <c r="D126" s="111" t="s">
        <v>401</v>
      </c>
      <c r="E126" s="111" t="s">
        <v>217</v>
      </c>
      <c r="F126" s="111" t="s">
        <v>164</v>
      </c>
      <c r="G126" s="111" t="s">
        <v>462</v>
      </c>
      <c r="H126" s="26" t="s">
        <v>22</v>
      </c>
      <c r="I126" s="155">
        <v>36</v>
      </c>
      <c r="J126" s="155"/>
      <c r="K126" s="23">
        <v>36</v>
      </c>
      <c r="L126" s="149"/>
      <c r="M126" s="23">
        <v>34</v>
      </c>
      <c r="N126" s="149"/>
      <c r="O126" s="23">
        <v>36</v>
      </c>
      <c r="P126" s="149"/>
      <c r="Q126" s="24">
        <f t="shared" si="44"/>
        <v>35.5</v>
      </c>
      <c r="R126" s="24">
        <f t="shared" si="68"/>
        <v>71</v>
      </c>
      <c r="S126" s="148">
        <v>55</v>
      </c>
      <c r="T126" s="149">
        <v>23</v>
      </c>
      <c r="U126" s="148">
        <v>61</v>
      </c>
      <c r="V126" s="149">
        <v>15</v>
      </c>
      <c r="W126" s="28">
        <v>57</v>
      </c>
      <c r="X126" s="28">
        <v>14</v>
      </c>
      <c r="Y126" s="30"/>
      <c r="Z126" s="30"/>
      <c r="AA126" s="29">
        <f t="shared" si="69"/>
        <v>57.67</v>
      </c>
      <c r="AB126" s="30">
        <v>40</v>
      </c>
      <c r="AC126" s="167">
        <v>39.5</v>
      </c>
      <c r="AD126" s="28">
        <v>37</v>
      </c>
      <c r="AF126" s="29">
        <f t="shared" si="61"/>
        <v>245.17</v>
      </c>
      <c r="AG126" s="34" t="b">
        <f t="shared" si="62"/>
        <v>1</v>
      </c>
      <c r="AH126" s="34" t="b">
        <f t="shared" si="70"/>
        <v>1</v>
      </c>
      <c r="AI126" s="65" t="b">
        <f t="shared" si="63"/>
        <v>1</v>
      </c>
      <c r="AJ126" s="65" t="b">
        <f t="shared" si="34"/>
        <v>1</v>
      </c>
      <c r="AK126" s="65" t="b">
        <f t="shared" si="35"/>
        <v>1</v>
      </c>
      <c r="AL126" s="65" t="b">
        <f t="shared" si="64"/>
        <v>1</v>
      </c>
      <c r="AM126" s="65" t="b">
        <f t="shared" si="67"/>
        <v>1</v>
      </c>
    </row>
    <row r="127" spans="1:39" s="28" customFormat="1" x14ac:dyDescent="0.25">
      <c r="A127" s="28">
        <f t="shared" si="65"/>
        <v>118</v>
      </c>
      <c r="B127" s="71">
        <f t="shared" si="66"/>
        <v>20</v>
      </c>
      <c r="C127" s="129"/>
      <c r="D127" s="111" t="s">
        <v>463</v>
      </c>
      <c r="E127" s="111" t="s">
        <v>464</v>
      </c>
      <c r="F127" s="111" t="s">
        <v>171</v>
      </c>
      <c r="G127" s="111" t="s">
        <v>465</v>
      </c>
      <c r="H127" s="26" t="s">
        <v>22</v>
      </c>
      <c r="I127" s="155">
        <v>36</v>
      </c>
      <c r="J127" s="155"/>
      <c r="K127" s="23">
        <v>38</v>
      </c>
      <c r="L127" s="149"/>
      <c r="M127" s="23">
        <v>37</v>
      </c>
      <c r="N127" s="149"/>
      <c r="O127" s="23">
        <v>37</v>
      </c>
      <c r="P127" s="149"/>
      <c r="Q127" s="24">
        <f t="shared" si="44"/>
        <v>37</v>
      </c>
      <c r="R127" s="24">
        <f t="shared" si="68"/>
        <v>74</v>
      </c>
      <c r="S127" s="148">
        <v>67</v>
      </c>
      <c r="T127" s="149">
        <v>21</v>
      </c>
      <c r="U127" s="148">
        <v>48</v>
      </c>
      <c r="V127" s="149">
        <v>11</v>
      </c>
      <c r="W127" s="28">
        <v>73</v>
      </c>
      <c r="X127" s="28">
        <v>10</v>
      </c>
      <c r="Y127" s="30"/>
      <c r="Z127" s="30"/>
      <c r="AA127" s="29">
        <f t="shared" si="69"/>
        <v>62.67</v>
      </c>
      <c r="AB127" s="30">
        <v>40</v>
      </c>
      <c r="AC127" s="167">
        <v>37</v>
      </c>
      <c r="AD127" s="28">
        <v>41</v>
      </c>
      <c r="AF127" s="29">
        <f t="shared" si="61"/>
        <v>254.67</v>
      </c>
      <c r="AG127" s="34" t="b">
        <f t="shared" si="62"/>
        <v>1</v>
      </c>
      <c r="AH127" s="34" t="b">
        <f t="shared" si="70"/>
        <v>1</v>
      </c>
      <c r="AI127" s="65" t="b">
        <f t="shared" si="63"/>
        <v>1</v>
      </c>
      <c r="AJ127" s="65" t="b">
        <f t="shared" si="34"/>
        <v>1</v>
      </c>
      <c r="AK127" s="65" t="b">
        <f t="shared" si="35"/>
        <v>1</v>
      </c>
      <c r="AL127" s="65" t="b">
        <f t="shared" si="64"/>
        <v>1</v>
      </c>
      <c r="AM127" s="65" t="b">
        <f t="shared" si="67"/>
        <v>1</v>
      </c>
    </row>
    <row r="128" spans="1:39" s="28" customFormat="1" x14ac:dyDescent="0.25">
      <c r="A128" s="28">
        <f t="shared" si="65"/>
        <v>119</v>
      </c>
      <c r="B128" s="71">
        <f t="shared" si="66"/>
        <v>21</v>
      </c>
      <c r="C128" s="118"/>
      <c r="D128" s="111" t="s">
        <v>466</v>
      </c>
      <c r="E128" s="111" t="s">
        <v>467</v>
      </c>
      <c r="F128" s="111" t="s">
        <v>153</v>
      </c>
      <c r="G128" s="111" t="s">
        <v>468</v>
      </c>
      <c r="H128" s="26" t="s">
        <v>22</v>
      </c>
      <c r="I128" s="155">
        <v>33</v>
      </c>
      <c r="J128" s="155"/>
      <c r="K128" s="23">
        <v>37</v>
      </c>
      <c r="L128" s="149"/>
      <c r="M128" s="23">
        <v>32</v>
      </c>
      <c r="N128" s="149"/>
      <c r="O128" s="23">
        <v>34</v>
      </c>
      <c r="P128" s="149"/>
      <c r="Q128" s="24">
        <f t="shared" si="44"/>
        <v>34</v>
      </c>
      <c r="R128" s="24">
        <f t="shared" si="68"/>
        <v>68</v>
      </c>
      <c r="S128" s="148">
        <v>67</v>
      </c>
      <c r="T128" s="149">
        <v>12</v>
      </c>
      <c r="U128" s="148">
        <v>70</v>
      </c>
      <c r="V128" s="149">
        <v>5</v>
      </c>
      <c r="W128" s="28">
        <v>63</v>
      </c>
      <c r="X128" s="28">
        <v>23</v>
      </c>
      <c r="Y128" s="30"/>
      <c r="Z128" s="30"/>
      <c r="AA128" s="29">
        <f t="shared" si="69"/>
        <v>66.67</v>
      </c>
      <c r="AB128" s="30">
        <v>40</v>
      </c>
      <c r="AC128" s="167">
        <v>35.5</v>
      </c>
      <c r="AD128" s="28">
        <v>39</v>
      </c>
      <c r="AF128" s="29">
        <f t="shared" si="61"/>
        <v>249.17</v>
      </c>
      <c r="AG128" s="34" t="b">
        <f t="shared" si="62"/>
        <v>1</v>
      </c>
      <c r="AH128" s="34" t="b">
        <f t="shared" si="70"/>
        <v>1</v>
      </c>
      <c r="AI128" s="65" t="b">
        <f t="shared" si="63"/>
        <v>1</v>
      </c>
      <c r="AJ128" s="65" t="b">
        <f t="shared" si="34"/>
        <v>1</v>
      </c>
      <c r="AK128" s="65" t="b">
        <f t="shared" si="35"/>
        <v>1</v>
      </c>
      <c r="AL128" s="65" t="b">
        <f t="shared" si="64"/>
        <v>1</v>
      </c>
      <c r="AM128" s="65" t="b">
        <f t="shared" si="67"/>
        <v>1</v>
      </c>
    </row>
    <row r="129" spans="1:39" s="28" customFormat="1" x14ac:dyDescent="0.25">
      <c r="A129" s="28">
        <f t="shared" si="65"/>
        <v>120</v>
      </c>
      <c r="B129" s="71">
        <f t="shared" si="66"/>
        <v>22</v>
      </c>
      <c r="C129" s="129"/>
      <c r="D129" s="111" t="s">
        <v>469</v>
      </c>
      <c r="E129" s="111" t="s">
        <v>470</v>
      </c>
      <c r="F129" s="111" t="s">
        <v>128</v>
      </c>
      <c r="G129" s="111" t="s">
        <v>471</v>
      </c>
      <c r="H129" s="26" t="s">
        <v>22</v>
      </c>
      <c r="I129" s="155">
        <v>36</v>
      </c>
      <c r="J129" s="155"/>
      <c r="K129" s="23">
        <v>37</v>
      </c>
      <c r="L129" s="149"/>
      <c r="M129" s="23">
        <v>38</v>
      </c>
      <c r="N129" s="149"/>
      <c r="O129" s="23">
        <v>37</v>
      </c>
      <c r="P129" s="149"/>
      <c r="Q129" s="24">
        <f t="shared" si="44"/>
        <v>37</v>
      </c>
      <c r="R129" s="24">
        <f t="shared" si="68"/>
        <v>74</v>
      </c>
      <c r="S129" s="148">
        <v>63</v>
      </c>
      <c r="T129" s="149">
        <v>27</v>
      </c>
      <c r="U129" s="148">
        <v>59</v>
      </c>
      <c r="V129" s="149">
        <v>20</v>
      </c>
      <c r="W129" s="28">
        <v>67</v>
      </c>
      <c r="X129" s="28">
        <v>3</v>
      </c>
      <c r="Y129" s="30"/>
      <c r="Z129" s="30"/>
      <c r="AA129" s="29">
        <f t="shared" si="69"/>
        <v>63</v>
      </c>
      <c r="AB129" s="30">
        <v>40</v>
      </c>
      <c r="AC129" s="167">
        <v>34</v>
      </c>
      <c r="AD129" s="28">
        <v>36</v>
      </c>
      <c r="AF129" s="29">
        <f t="shared" si="61"/>
        <v>247</v>
      </c>
      <c r="AG129" s="34" t="b">
        <f t="shared" si="62"/>
        <v>1</v>
      </c>
      <c r="AH129" s="34" t="b">
        <f t="shared" si="70"/>
        <v>1</v>
      </c>
      <c r="AI129" s="65" t="b">
        <f t="shared" si="63"/>
        <v>1</v>
      </c>
      <c r="AJ129" s="65" t="b">
        <f t="shared" si="34"/>
        <v>1</v>
      </c>
      <c r="AK129" s="65" t="b">
        <f t="shared" si="35"/>
        <v>1</v>
      </c>
      <c r="AL129" s="65" t="b">
        <f t="shared" si="64"/>
        <v>1</v>
      </c>
      <c r="AM129" s="65" t="b">
        <f t="shared" si="67"/>
        <v>1</v>
      </c>
    </row>
    <row r="130" spans="1:39" s="28" customFormat="1" x14ac:dyDescent="0.25">
      <c r="A130" s="28">
        <f t="shared" si="65"/>
        <v>121</v>
      </c>
      <c r="B130" s="71">
        <f t="shared" si="66"/>
        <v>23</v>
      </c>
      <c r="C130" s="118"/>
      <c r="D130" s="111" t="s">
        <v>472</v>
      </c>
      <c r="E130" s="111" t="s">
        <v>473</v>
      </c>
      <c r="F130" s="111" t="s">
        <v>171</v>
      </c>
      <c r="G130" s="111" t="s">
        <v>474</v>
      </c>
      <c r="H130" s="26" t="s">
        <v>22</v>
      </c>
      <c r="I130" s="155">
        <v>38</v>
      </c>
      <c r="J130" s="155"/>
      <c r="K130" s="23">
        <v>38</v>
      </c>
      <c r="L130" s="149"/>
      <c r="M130" s="23">
        <v>38</v>
      </c>
      <c r="N130" s="149"/>
      <c r="O130" s="23">
        <v>36</v>
      </c>
      <c r="P130" s="149"/>
      <c r="Q130" s="24">
        <f t="shared" si="44"/>
        <v>37.5</v>
      </c>
      <c r="R130" s="24">
        <f t="shared" si="68"/>
        <v>75</v>
      </c>
      <c r="S130" s="148">
        <v>69</v>
      </c>
      <c r="T130" s="149">
        <v>10</v>
      </c>
      <c r="U130" s="148">
        <v>68</v>
      </c>
      <c r="V130" s="149">
        <v>14</v>
      </c>
      <c r="W130" s="28">
        <v>72</v>
      </c>
      <c r="X130" s="28">
        <v>20</v>
      </c>
      <c r="Y130" s="30"/>
      <c r="Z130" s="30"/>
      <c r="AA130" s="29">
        <f t="shared" si="69"/>
        <v>69.67</v>
      </c>
      <c r="AB130" s="30">
        <v>40</v>
      </c>
      <c r="AC130" s="167">
        <v>29</v>
      </c>
      <c r="AD130" s="28">
        <v>40</v>
      </c>
      <c r="AF130" s="29">
        <f t="shared" si="61"/>
        <v>253.67</v>
      </c>
      <c r="AG130" s="34" t="b">
        <f t="shared" si="62"/>
        <v>1</v>
      </c>
      <c r="AH130" s="34" t="b">
        <f t="shared" si="70"/>
        <v>1</v>
      </c>
      <c r="AI130" s="65" t="b">
        <f t="shared" si="63"/>
        <v>1</v>
      </c>
      <c r="AJ130" s="65" t="b">
        <f t="shared" si="34"/>
        <v>0</v>
      </c>
      <c r="AK130" s="65" t="b">
        <f t="shared" si="35"/>
        <v>1</v>
      </c>
      <c r="AL130" s="65" t="b">
        <f t="shared" si="64"/>
        <v>1</v>
      </c>
      <c r="AM130" s="65" t="b">
        <f t="shared" si="67"/>
        <v>0</v>
      </c>
    </row>
    <row r="131" spans="1:39" s="28" customFormat="1" x14ac:dyDescent="0.25">
      <c r="A131" s="28">
        <f t="shared" si="65"/>
        <v>122</v>
      </c>
      <c r="B131" s="71">
        <f t="shared" si="66"/>
        <v>24</v>
      </c>
      <c r="C131" s="129"/>
      <c r="D131" s="111" t="s">
        <v>475</v>
      </c>
      <c r="E131" s="111" t="s">
        <v>476</v>
      </c>
      <c r="F131" s="111" t="s">
        <v>157</v>
      </c>
      <c r="G131" s="111" t="s">
        <v>477</v>
      </c>
      <c r="H131" s="26" t="s">
        <v>22</v>
      </c>
      <c r="I131" s="155">
        <v>29</v>
      </c>
      <c r="J131" s="155"/>
      <c r="K131" s="23">
        <v>39</v>
      </c>
      <c r="L131" s="149"/>
      <c r="M131" s="23">
        <v>37</v>
      </c>
      <c r="N131" s="149"/>
      <c r="O131" s="23">
        <v>38</v>
      </c>
      <c r="P131" s="149"/>
      <c r="Q131" s="24">
        <f t="shared" si="44"/>
        <v>35.75</v>
      </c>
      <c r="R131" s="24">
        <f t="shared" si="68"/>
        <v>71.5</v>
      </c>
      <c r="S131" s="148">
        <v>65</v>
      </c>
      <c r="T131" s="149">
        <v>7</v>
      </c>
      <c r="U131" s="148">
        <v>56</v>
      </c>
      <c r="V131" s="149">
        <v>24</v>
      </c>
      <c r="W131" s="28">
        <v>66</v>
      </c>
      <c r="X131" s="28">
        <v>24</v>
      </c>
      <c r="Y131" s="30"/>
      <c r="Z131" s="30"/>
      <c r="AA131" s="29">
        <f t="shared" si="69"/>
        <v>62.33</v>
      </c>
      <c r="AB131" s="30">
        <v>40</v>
      </c>
      <c r="AC131" s="167">
        <v>32</v>
      </c>
      <c r="AD131" s="28">
        <v>35</v>
      </c>
      <c r="AF131" s="29">
        <f t="shared" si="61"/>
        <v>240.83</v>
      </c>
      <c r="AG131" s="34" t="b">
        <f t="shared" si="62"/>
        <v>1</v>
      </c>
      <c r="AH131" s="34" t="b">
        <f t="shared" si="70"/>
        <v>1</v>
      </c>
      <c r="AI131" s="65" t="b">
        <f t="shared" si="63"/>
        <v>1</v>
      </c>
      <c r="AJ131" s="65" t="b">
        <f t="shared" si="34"/>
        <v>1</v>
      </c>
      <c r="AK131" s="65" t="b">
        <f t="shared" si="35"/>
        <v>1</v>
      </c>
      <c r="AL131" s="65" t="b">
        <f t="shared" si="64"/>
        <v>1</v>
      </c>
      <c r="AM131" s="65" t="b">
        <f t="shared" si="67"/>
        <v>1</v>
      </c>
    </row>
    <row r="132" spans="1:39" s="28" customFormat="1" x14ac:dyDescent="0.25">
      <c r="A132" s="28">
        <f t="shared" si="65"/>
        <v>123</v>
      </c>
      <c r="B132" s="71">
        <f t="shared" si="66"/>
        <v>25</v>
      </c>
      <c r="C132" s="118"/>
      <c r="D132" s="111" t="s">
        <v>478</v>
      </c>
      <c r="E132" s="111" t="s">
        <v>304</v>
      </c>
      <c r="F132" s="111" t="s">
        <v>128</v>
      </c>
      <c r="G132" s="111" t="s">
        <v>479</v>
      </c>
      <c r="H132" s="26" t="s">
        <v>22</v>
      </c>
      <c r="I132" s="79">
        <v>34</v>
      </c>
      <c r="J132" s="79"/>
      <c r="K132" s="79">
        <v>37</v>
      </c>
      <c r="L132" s="79"/>
      <c r="M132" s="79">
        <v>36</v>
      </c>
      <c r="N132" s="79"/>
      <c r="O132" s="23">
        <v>36</v>
      </c>
      <c r="P132" s="149"/>
      <c r="Q132" s="24">
        <f t="shared" si="44"/>
        <v>35.75</v>
      </c>
      <c r="R132" s="24">
        <f t="shared" si="68"/>
        <v>71.5</v>
      </c>
      <c r="S132" s="79">
        <v>53</v>
      </c>
      <c r="T132" s="79">
        <v>11</v>
      </c>
      <c r="U132" s="79">
        <v>62</v>
      </c>
      <c r="V132" s="79">
        <v>20</v>
      </c>
      <c r="W132" s="89">
        <v>76</v>
      </c>
      <c r="X132" s="89">
        <v>15</v>
      </c>
      <c r="Y132" s="90"/>
      <c r="Z132" s="90"/>
      <c r="AA132" s="29">
        <f t="shared" si="69"/>
        <v>63.67</v>
      </c>
      <c r="AB132" s="30">
        <v>40</v>
      </c>
      <c r="AC132" s="168">
        <v>35.5</v>
      </c>
      <c r="AD132" s="89">
        <v>40</v>
      </c>
      <c r="AE132" s="89"/>
      <c r="AF132" s="29">
        <f t="shared" si="61"/>
        <v>250.67</v>
      </c>
      <c r="AG132" s="34" t="b">
        <f t="shared" si="62"/>
        <v>1</v>
      </c>
      <c r="AH132" s="34" t="b">
        <f t="shared" si="70"/>
        <v>1</v>
      </c>
      <c r="AI132" s="65" t="b">
        <f t="shared" ref="AI132" si="71">IF(AB132,AB132=40)</f>
        <v>1</v>
      </c>
      <c r="AJ132" s="65" t="b">
        <f t="shared" ref="AJ132" si="72">IF(AC132,AC132&gt;=32,AC132&lt;32)</f>
        <v>1</v>
      </c>
      <c r="AK132" s="65" t="b">
        <f t="shared" ref="AK132" si="73">IF(AD132,AD132&gt;=35,AD132&lt;35)</f>
        <v>1</v>
      </c>
      <c r="AL132" s="65" t="b">
        <f t="shared" si="64"/>
        <v>1</v>
      </c>
      <c r="AM132" s="65" t="b">
        <f t="shared" si="67"/>
        <v>1</v>
      </c>
    </row>
    <row r="133" spans="1:39" s="28" customFormat="1" ht="16.5" thickBot="1" x14ac:dyDescent="0.3">
      <c r="A133" s="28" t="s">
        <v>17</v>
      </c>
      <c r="B133" s="71"/>
      <c r="C133" s="23"/>
      <c r="D133" s="27"/>
      <c r="E133" s="74"/>
      <c r="F133" s="23"/>
      <c r="G133" s="44" t="s">
        <v>18</v>
      </c>
      <c r="H133" s="44" t="s">
        <v>18</v>
      </c>
      <c r="I133" s="45">
        <f>AVERAGE(I108:I132)</f>
        <v>34.880000000000003</v>
      </c>
      <c r="J133" s="45"/>
      <c r="K133" s="45">
        <f>AVERAGE(K108:K132)</f>
        <v>36.64</v>
      </c>
      <c r="L133" s="45"/>
      <c r="M133" s="45">
        <f>AVERAGE(M108:M132)</f>
        <v>35.96</v>
      </c>
      <c r="N133" s="45"/>
      <c r="O133" s="45">
        <f>AVERAGE(O108:O132)</f>
        <v>36.28</v>
      </c>
      <c r="P133" s="45"/>
      <c r="Q133" s="52">
        <f>(I133+K133+M133)/3</f>
        <v>35.83</v>
      </c>
      <c r="R133" s="52">
        <f t="shared" si="68"/>
        <v>71.66</v>
      </c>
      <c r="S133" s="45">
        <f t="shared" ref="S133:AE133" si="74">AVERAGE(S108:S132)</f>
        <v>61.84</v>
      </c>
      <c r="T133" s="45"/>
      <c r="U133" s="45">
        <f t="shared" si="74"/>
        <v>61.08</v>
      </c>
      <c r="V133" s="45"/>
      <c r="W133" s="45">
        <f t="shared" si="74"/>
        <v>65.12</v>
      </c>
      <c r="X133" s="45"/>
      <c r="Y133" s="45" t="e">
        <f t="shared" si="74"/>
        <v>#DIV/0!</v>
      </c>
      <c r="Z133" s="45"/>
      <c r="AA133" s="63">
        <f>(S133+U133+W133)/3</f>
        <v>62.68</v>
      </c>
      <c r="AB133" s="45">
        <f t="shared" si="74"/>
        <v>38</v>
      </c>
      <c r="AC133" s="45">
        <f t="shared" si="74"/>
        <v>37.33</v>
      </c>
      <c r="AD133" s="45"/>
      <c r="AE133" s="45" t="e">
        <f t="shared" si="74"/>
        <v>#DIV/0!</v>
      </c>
      <c r="AF133" s="29"/>
      <c r="AG133" s="34"/>
      <c r="AH133" s="34"/>
      <c r="AL133" s="65"/>
      <c r="AM133" s="65"/>
    </row>
    <row r="134" spans="1:39" s="28" customFormat="1" ht="31.5" x14ac:dyDescent="0.25">
      <c r="A134" s="28" t="s">
        <v>17</v>
      </c>
      <c r="B134" s="71"/>
      <c r="C134" s="26"/>
      <c r="D134" s="64" t="s">
        <v>101</v>
      </c>
      <c r="E134" s="64" t="s">
        <v>2</v>
      </c>
      <c r="F134" s="65" t="s">
        <v>3</v>
      </c>
      <c r="G134" s="65" t="s">
        <v>38</v>
      </c>
      <c r="H134" s="65" t="s">
        <v>4</v>
      </c>
      <c r="I134" s="37"/>
      <c r="J134" s="37"/>
      <c r="K134" s="37"/>
      <c r="L134" s="37"/>
      <c r="M134" s="37"/>
      <c r="N134" s="37"/>
      <c r="O134" s="37"/>
      <c r="P134" s="37"/>
      <c r="Q134" s="33"/>
      <c r="R134" s="24"/>
      <c r="S134" s="37"/>
      <c r="T134" s="37"/>
      <c r="U134" s="37"/>
      <c r="V134" s="37"/>
      <c r="W134" s="75"/>
      <c r="X134" s="75"/>
      <c r="Y134" s="76"/>
      <c r="Z134" s="76"/>
      <c r="AA134" s="29"/>
      <c r="AB134" s="76"/>
      <c r="AC134" s="76"/>
      <c r="AD134" s="75"/>
      <c r="AE134" s="75"/>
      <c r="AF134" s="29"/>
      <c r="AG134" s="34"/>
      <c r="AH134" s="34"/>
      <c r="AL134" s="65"/>
      <c r="AM134" s="65"/>
    </row>
    <row r="135" spans="1:39" s="28" customFormat="1" x14ac:dyDescent="0.25">
      <c r="A135" s="28">
        <f>A132+1</f>
        <v>124</v>
      </c>
      <c r="B135" s="71">
        <v>1</v>
      </c>
      <c r="C135" s="118"/>
      <c r="D135" s="151" t="s">
        <v>826</v>
      </c>
      <c r="E135" s="111" t="s">
        <v>480</v>
      </c>
      <c r="F135" s="111" t="s">
        <v>481</v>
      </c>
      <c r="G135" s="111" t="s">
        <v>482</v>
      </c>
      <c r="H135" s="26" t="s">
        <v>23</v>
      </c>
      <c r="I135" s="92">
        <v>36</v>
      </c>
      <c r="J135" s="92"/>
      <c r="K135" s="23">
        <v>35</v>
      </c>
      <c r="L135" s="149"/>
      <c r="M135" s="23">
        <v>35</v>
      </c>
      <c r="N135" s="149"/>
      <c r="O135" s="23">
        <v>38</v>
      </c>
      <c r="P135" s="149"/>
      <c r="Q135" s="24">
        <f t="shared" si="44"/>
        <v>36</v>
      </c>
      <c r="R135" s="24">
        <f t="shared" si="68"/>
        <v>72</v>
      </c>
      <c r="S135" s="148">
        <v>71</v>
      </c>
      <c r="T135" s="149">
        <v>18</v>
      </c>
      <c r="U135" s="148">
        <v>73</v>
      </c>
      <c r="V135" s="149">
        <v>13</v>
      </c>
      <c r="W135" s="28">
        <v>70</v>
      </c>
      <c r="X135" s="28">
        <v>6</v>
      </c>
      <c r="Y135" s="30"/>
      <c r="Z135" s="30"/>
      <c r="AA135" s="29">
        <f t="shared" si="69"/>
        <v>71.33</v>
      </c>
      <c r="AB135" s="30">
        <v>40</v>
      </c>
      <c r="AC135" s="167">
        <v>34.5</v>
      </c>
      <c r="AD135" s="28">
        <v>44</v>
      </c>
      <c r="AF135" s="29">
        <f t="shared" ref="AF135:AF158" si="75">SUM(R135 + AA135 +AB135 + AC135 + AD135)</f>
        <v>261.83</v>
      </c>
      <c r="AG135" s="34" t="b">
        <f t="shared" ref="AG135:AG158" si="76">IF(R135,R135&gt;=56,R135&lt;56)</f>
        <v>1</v>
      </c>
      <c r="AH135" s="34" t="b">
        <f t="shared" si="70"/>
        <v>1</v>
      </c>
      <c r="AI135" s="65" t="b">
        <f t="shared" ref="AI135:AI157" si="77">IF(AB135,AB135=40)</f>
        <v>1</v>
      </c>
      <c r="AJ135" s="65" t="b">
        <f t="shared" ref="AJ135:AJ200" si="78">IF(AC135,AC135&gt;=32,AC135&lt;32)</f>
        <v>1</v>
      </c>
      <c r="AK135" s="65" t="b">
        <f t="shared" ref="AK135:AK200" si="79">IF(AD135,AD135&gt;=35,AD135&lt;35)</f>
        <v>1</v>
      </c>
      <c r="AL135" s="65" t="b">
        <f t="shared" ref="AL135:AL158" si="80">IF(AF135,AF135&gt;=207,AF135&lt;207)</f>
        <v>1</v>
      </c>
      <c r="AM135" s="65" t="b">
        <f t="shared" si="67"/>
        <v>1</v>
      </c>
    </row>
    <row r="136" spans="1:39" s="28" customFormat="1" x14ac:dyDescent="0.25">
      <c r="A136" s="28">
        <f t="shared" ref="A136:B140" si="81">A135+1</f>
        <v>125</v>
      </c>
      <c r="B136" s="71">
        <f t="shared" si="81"/>
        <v>2</v>
      </c>
      <c r="C136" s="118"/>
      <c r="D136" s="111" t="s">
        <v>483</v>
      </c>
      <c r="E136" s="111" t="s">
        <v>484</v>
      </c>
      <c r="F136" s="111" t="s">
        <v>113</v>
      </c>
      <c r="G136" s="111" t="s">
        <v>485</v>
      </c>
      <c r="H136" s="26" t="s">
        <v>23</v>
      </c>
      <c r="I136" s="155">
        <v>35</v>
      </c>
      <c r="J136" s="155"/>
      <c r="K136" s="23">
        <v>36</v>
      </c>
      <c r="L136" s="149"/>
      <c r="M136" s="23">
        <v>32</v>
      </c>
      <c r="N136" s="149"/>
      <c r="O136" s="23">
        <v>36</v>
      </c>
      <c r="P136" s="149"/>
      <c r="Q136" s="24">
        <f t="shared" si="44"/>
        <v>34.75</v>
      </c>
      <c r="R136" s="24">
        <f t="shared" si="68"/>
        <v>69.5</v>
      </c>
      <c r="S136" s="148">
        <v>58</v>
      </c>
      <c r="T136" s="149">
        <v>24</v>
      </c>
      <c r="U136" s="148">
        <v>77</v>
      </c>
      <c r="V136" s="149">
        <v>27</v>
      </c>
      <c r="W136" s="28">
        <v>71</v>
      </c>
      <c r="X136" s="28">
        <v>9</v>
      </c>
      <c r="Y136" s="30"/>
      <c r="Z136" s="30"/>
      <c r="AA136" s="29">
        <f t="shared" si="69"/>
        <v>68.67</v>
      </c>
      <c r="AB136" s="30">
        <v>40</v>
      </c>
      <c r="AC136" s="167">
        <v>39</v>
      </c>
      <c r="AD136" s="28">
        <v>41</v>
      </c>
      <c r="AF136" s="29">
        <f t="shared" si="75"/>
        <v>258.17</v>
      </c>
      <c r="AG136" s="34" t="b">
        <f t="shared" si="76"/>
        <v>1</v>
      </c>
      <c r="AH136" s="34" t="b">
        <f t="shared" si="70"/>
        <v>1</v>
      </c>
      <c r="AI136" s="65" t="b">
        <f t="shared" si="77"/>
        <v>1</v>
      </c>
      <c r="AJ136" s="65" t="b">
        <f t="shared" si="78"/>
        <v>1</v>
      </c>
      <c r="AK136" s="65" t="b">
        <f t="shared" si="79"/>
        <v>1</v>
      </c>
      <c r="AL136" s="65" t="b">
        <f t="shared" si="80"/>
        <v>1</v>
      </c>
      <c r="AM136" s="65" t="b">
        <f t="shared" si="67"/>
        <v>1</v>
      </c>
    </row>
    <row r="137" spans="1:39" s="28" customFormat="1" x14ac:dyDescent="0.25">
      <c r="A137" s="28">
        <f t="shared" si="81"/>
        <v>126</v>
      </c>
      <c r="B137" s="71">
        <f t="shared" si="81"/>
        <v>3</v>
      </c>
      <c r="C137" s="118"/>
      <c r="D137" s="111" t="s">
        <v>486</v>
      </c>
      <c r="E137" s="111" t="s">
        <v>487</v>
      </c>
      <c r="F137" s="111" t="s">
        <v>124</v>
      </c>
      <c r="G137" s="111" t="s">
        <v>488</v>
      </c>
      <c r="H137" s="26" t="s">
        <v>23</v>
      </c>
      <c r="I137" s="155">
        <v>29</v>
      </c>
      <c r="J137" s="155"/>
      <c r="K137" s="23">
        <v>31</v>
      </c>
      <c r="L137" s="149"/>
      <c r="M137" s="23">
        <v>31</v>
      </c>
      <c r="N137" s="149"/>
      <c r="O137" s="23">
        <v>36</v>
      </c>
      <c r="P137" s="149"/>
      <c r="Q137" s="24">
        <f t="shared" si="44"/>
        <v>31.75</v>
      </c>
      <c r="R137" s="24">
        <f t="shared" si="68"/>
        <v>63.5</v>
      </c>
      <c r="S137" s="148">
        <v>32</v>
      </c>
      <c r="T137" s="149">
        <v>15</v>
      </c>
      <c r="U137" s="148">
        <v>49</v>
      </c>
      <c r="V137" s="149">
        <v>6</v>
      </c>
      <c r="W137" s="28">
        <v>56</v>
      </c>
      <c r="X137" s="28">
        <v>21</v>
      </c>
      <c r="Y137" s="30"/>
      <c r="Z137" s="30"/>
      <c r="AA137" s="29">
        <f t="shared" si="69"/>
        <v>45.67</v>
      </c>
      <c r="AB137" s="30">
        <v>30</v>
      </c>
      <c r="AC137" s="167">
        <v>17</v>
      </c>
      <c r="AD137" s="28">
        <v>35</v>
      </c>
      <c r="AF137" s="29">
        <f t="shared" si="75"/>
        <v>191.17</v>
      </c>
      <c r="AG137" s="34" t="b">
        <f t="shared" si="76"/>
        <v>1</v>
      </c>
      <c r="AH137" s="34" t="b">
        <f t="shared" si="70"/>
        <v>0</v>
      </c>
      <c r="AI137" s="65" t="b">
        <f t="shared" si="77"/>
        <v>0</v>
      </c>
      <c r="AJ137" s="65" t="b">
        <f t="shared" si="78"/>
        <v>0</v>
      </c>
      <c r="AK137" s="65" t="b">
        <f t="shared" si="79"/>
        <v>1</v>
      </c>
      <c r="AL137" s="65" t="b">
        <f t="shared" si="80"/>
        <v>0</v>
      </c>
      <c r="AM137" s="65" t="b">
        <f t="shared" si="67"/>
        <v>0</v>
      </c>
    </row>
    <row r="138" spans="1:39" s="28" customFormat="1" x14ac:dyDescent="0.25">
      <c r="A138" s="28">
        <f t="shared" si="81"/>
        <v>127</v>
      </c>
      <c r="B138" s="71">
        <f t="shared" si="81"/>
        <v>4</v>
      </c>
      <c r="C138" s="118"/>
      <c r="D138" s="111" t="s">
        <v>489</v>
      </c>
      <c r="E138" s="111" t="s">
        <v>490</v>
      </c>
      <c r="F138" s="111" t="s">
        <v>240</v>
      </c>
      <c r="G138" s="111" t="s">
        <v>491</v>
      </c>
      <c r="H138" s="26" t="s">
        <v>23</v>
      </c>
      <c r="I138" s="155">
        <v>26</v>
      </c>
      <c r="J138" s="155"/>
      <c r="K138" s="23">
        <v>25</v>
      </c>
      <c r="L138" s="149"/>
      <c r="M138" s="23">
        <v>28</v>
      </c>
      <c r="N138" s="149"/>
      <c r="O138" s="23">
        <v>36</v>
      </c>
      <c r="P138" s="149"/>
      <c r="Q138" s="24">
        <f t="shared" si="44"/>
        <v>28.75</v>
      </c>
      <c r="R138" s="24">
        <f t="shared" si="68"/>
        <v>57.5</v>
      </c>
      <c r="S138" s="148">
        <v>28</v>
      </c>
      <c r="T138" s="149">
        <v>11</v>
      </c>
      <c r="U138" s="148">
        <v>55</v>
      </c>
      <c r="V138" s="149">
        <v>12</v>
      </c>
      <c r="W138" s="28">
        <v>58</v>
      </c>
      <c r="X138" s="28">
        <v>15</v>
      </c>
      <c r="Y138" s="30"/>
      <c r="Z138" s="30"/>
      <c r="AA138" s="29">
        <f t="shared" si="69"/>
        <v>47</v>
      </c>
      <c r="AB138" s="30">
        <v>40</v>
      </c>
      <c r="AC138" s="167">
        <v>26.5</v>
      </c>
      <c r="AD138" s="28">
        <v>30</v>
      </c>
      <c r="AF138" s="29">
        <f t="shared" si="75"/>
        <v>201</v>
      </c>
      <c r="AG138" s="34" t="b">
        <f t="shared" si="76"/>
        <v>1</v>
      </c>
      <c r="AH138" s="34" t="b">
        <f t="shared" si="70"/>
        <v>0</v>
      </c>
      <c r="AI138" s="65" t="b">
        <f t="shared" si="77"/>
        <v>1</v>
      </c>
      <c r="AJ138" s="65" t="b">
        <f t="shared" si="78"/>
        <v>0</v>
      </c>
      <c r="AK138" s="65" t="b">
        <f t="shared" si="79"/>
        <v>0</v>
      </c>
      <c r="AL138" s="65" t="b">
        <f t="shared" si="80"/>
        <v>0</v>
      </c>
      <c r="AM138" s="65" t="b">
        <f t="shared" si="67"/>
        <v>0</v>
      </c>
    </row>
    <row r="139" spans="1:39" s="28" customFormat="1" x14ac:dyDescent="0.25">
      <c r="A139" s="28">
        <f t="shared" si="81"/>
        <v>128</v>
      </c>
      <c r="B139" s="71">
        <f t="shared" si="81"/>
        <v>5</v>
      </c>
      <c r="C139" s="118"/>
      <c r="D139" s="111" t="s">
        <v>492</v>
      </c>
      <c r="E139" s="111" t="s">
        <v>217</v>
      </c>
      <c r="F139" s="111" t="s">
        <v>120</v>
      </c>
      <c r="G139" s="111" t="s">
        <v>493</v>
      </c>
      <c r="H139" s="26" t="s">
        <v>23</v>
      </c>
      <c r="I139" s="155">
        <v>38</v>
      </c>
      <c r="J139" s="155"/>
      <c r="K139" s="23">
        <v>28</v>
      </c>
      <c r="L139" s="149"/>
      <c r="M139" s="23">
        <v>31</v>
      </c>
      <c r="N139" s="149"/>
      <c r="O139" s="23">
        <v>35</v>
      </c>
      <c r="P139" s="149"/>
      <c r="Q139" s="24">
        <f t="shared" si="44"/>
        <v>33</v>
      </c>
      <c r="R139" s="24">
        <f t="shared" si="68"/>
        <v>66</v>
      </c>
      <c r="S139" s="148">
        <v>28</v>
      </c>
      <c r="T139" s="149">
        <v>27</v>
      </c>
      <c r="U139" s="148">
        <v>48</v>
      </c>
      <c r="V139" s="149">
        <v>9</v>
      </c>
      <c r="W139" s="28">
        <v>51</v>
      </c>
      <c r="X139" s="28">
        <v>23</v>
      </c>
      <c r="Y139" s="30"/>
      <c r="Z139" s="30"/>
      <c r="AA139" s="29">
        <f t="shared" si="69"/>
        <v>42.33</v>
      </c>
      <c r="AB139" s="30">
        <v>40</v>
      </c>
      <c r="AC139" s="167">
        <v>20</v>
      </c>
      <c r="AD139" s="28">
        <v>34</v>
      </c>
      <c r="AF139" s="29">
        <f t="shared" si="75"/>
        <v>202.33</v>
      </c>
      <c r="AG139" s="34" t="b">
        <f t="shared" si="76"/>
        <v>1</v>
      </c>
      <c r="AH139" s="34" t="b">
        <f t="shared" si="70"/>
        <v>0</v>
      </c>
      <c r="AI139" s="65" t="b">
        <f t="shared" si="77"/>
        <v>1</v>
      </c>
      <c r="AJ139" s="65" t="b">
        <f t="shared" si="78"/>
        <v>0</v>
      </c>
      <c r="AK139" s="65" t="b">
        <f t="shared" si="79"/>
        <v>0</v>
      </c>
      <c r="AL139" s="65" t="b">
        <f t="shared" si="80"/>
        <v>0</v>
      </c>
      <c r="AM139" s="65" t="b">
        <f t="shared" si="67"/>
        <v>0</v>
      </c>
    </row>
    <row r="140" spans="1:39" s="28" customFormat="1" x14ac:dyDescent="0.25">
      <c r="A140" s="28">
        <f t="shared" si="81"/>
        <v>129</v>
      </c>
      <c r="B140" s="71">
        <f t="shared" si="81"/>
        <v>6</v>
      </c>
      <c r="C140" s="118"/>
      <c r="D140" s="111" t="s">
        <v>494</v>
      </c>
      <c r="E140" s="111" t="s">
        <v>495</v>
      </c>
      <c r="F140" s="111" t="s">
        <v>203</v>
      </c>
      <c r="G140" s="111" t="s">
        <v>496</v>
      </c>
      <c r="H140" s="26" t="s">
        <v>23</v>
      </c>
      <c r="I140" s="155">
        <v>37</v>
      </c>
      <c r="J140" s="155"/>
      <c r="K140" s="23">
        <v>39</v>
      </c>
      <c r="L140" s="149"/>
      <c r="M140" s="23">
        <v>31</v>
      </c>
      <c r="N140" s="149"/>
      <c r="O140" s="23">
        <v>37</v>
      </c>
      <c r="P140" s="149"/>
      <c r="Q140" s="24">
        <f t="shared" si="44"/>
        <v>36</v>
      </c>
      <c r="R140" s="24">
        <f t="shared" si="68"/>
        <v>72</v>
      </c>
      <c r="S140" s="148">
        <v>48</v>
      </c>
      <c r="T140" s="149">
        <v>5</v>
      </c>
      <c r="U140" s="148">
        <v>59</v>
      </c>
      <c r="V140" s="149">
        <v>24</v>
      </c>
      <c r="W140" s="28">
        <v>65</v>
      </c>
      <c r="X140" s="28">
        <v>24</v>
      </c>
      <c r="Y140" s="30"/>
      <c r="Z140" s="30"/>
      <c r="AA140" s="29">
        <f t="shared" si="69"/>
        <v>57.33</v>
      </c>
      <c r="AB140" s="30">
        <v>40</v>
      </c>
      <c r="AC140" s="167">
        <v>38</v>
      </c>
      <c r="AD140" s="28">
        <v>41</v>
      </c>
      <c r="AF140" s="29">
        <f t="shared" si="75"/>
        <v>248.33</v>
      </c>
      <c r="AG140" s="34" t="b">
        <f t="shared" si="76"/>
        <v>1</v>
      </c>
      <c r="AH140" s="34" t="b">
        <f t="shared" si="70"/>
        <v>1</v>
      </c>
      <c r="AI140" s="65" t="b">
        <f t="shared" si="77"/>
        <v>1</v>
      </c>
      <c r="AJ140" s="65" t="b">
        <f t="shared" si="78"/>
        <v>1</v>
      </c>
      <c r="AK140" s="65" t="b">
        <f t="shared" si="79"/>
        <v>1</v>
      </c>
      <c r="AL140" s="65" t="b">
        <f t="shared" si="80"/>
        <v>1</v>
      </c>
      <c r="AM140" s="65" t="b">
        <f t="shared" si="67"/>
        <v>1</v>
      </c>
    </row>
    <row r="141" spans="1:39" s="28" customFormat="1" x14ac:dyDescent="0.25">
      <c r="A141" s="28">
        <f t="shared" ref="A141:B156" si="82">A140+1</f>
        <v>130</v>
      </c>
      <c r="B141" s="71">
        <f t="shared" si="82"/>
        <v>7</v>
      </c>
      <c r="C141" s="122"/>
      <c r="D141" s="111" t="s">
        <v>497</v>
      </c>
      <c r="E141" s="111" t="s">
        <v>498</v>
      </c>
      <c r="F141" s="111" t="s">
        <v>146</v>
      </c>
      <c r="G141" s="111" t="s">
        <v>499</v>
      </c>
      <c r="H141" s="26" t="s">
        <v>23</v>
      </c>
      <c r="I141" s="155">
        <v>30</v>
      </c>
      <c r="J141" s="155"/>
      <c r="K141" s="23">
        <v>32</v>
      </c>
      <c r="L141" s="149"/>
      <c r="M141" s="23">
        <v>31</v>
      </c>
      <c r="N141" s="149"/>
      <c r="O141" s="23">
        <v>39</v>
      </c>
      <c r="P141" s="149"/>
      <c r="Q141" s="24">
        <f t="shared" si="44"/>
        <v>33</v>
      </c>
      <c r="R141" s="24">
        <f t="shared" si="68"/>
        <v>66</v>
      </c>
      <c r="S141" s="148">
        <v>28</v>
      </c>
      <c r="T141" s="149">
        <v>12</v>
      </c>
      <c r="U141" s="148">
        <v>44</v>
      </c>
      <c r="V141" s="149">
        <v>15</v>
      </c>
      <c r="W141" s="28">
        <v>54</v>
      </c>
      <c r="X141" s="28">
        <v>8</v>
      </c>
      <c r="Y141" s="30"/>
      <c r="Z141" s="30"/>
      <c r="AA141" s="29">
        <f t="shared" si="69"/>
        <v>42</v>
      </c>
      <c r="AB141" s="30">
        <v>40</v>
      </c>
      <c r="AC141" s="167">
        <v>38</v>
      </c>
      <c r="AD141" s="28">
        <v>36</v>
      </c>
      <c r="AF141" s="29">
        <f t="shared" si="75"/>
        <v>222</v>
      </c>
      <c r="AG141" s="34" t="b">
        <f t="shared" si="76"/>
        <v>1</v>
      </c>
      <c r="AH141" s="34" t="b">
        <f t="shared" si="70"/>
        <v>0</v>
      </c>
      <c r="AI141" s="65" t="b">
        <f t="shared" si="77"/>
        <v>1</v>
      </c>
      <c r="AJ141" s="65" t="b">
        <f t="shared" si="78"/>
        <v>1</v>
      </c>
      <c r="AK141" s="65" t="b">
        <f t="shared" si="79"/>
        <v>1</v>
      </c>
      <c r="AL141" s="65" t="b">
        <f t="shared" si="80"/>
        <v>1</v>
      </c>
      <c r="AM141" s="65" t="b">
        <f t="shared" si="67"/>
        <v>0</v>
      </c>
    </row>
    <row r="142" spans="1:39" s="28" customFormat="1" x14ac:dyDescent="0.25">
      <c r="A142" s="28">
        <f t="shared" si="82"/>
        <v>131</v>
      </c>
      <c r="B142" s="71">
        <f t="shared" si="82"/>
        <v>8</v>
      </c>
      <c r="C142" s="118"/>
      <c r="D142" s="111" t="s">
        <v>500</v>
      </c>
      <c r="E142" s="111" t="s">
        <v>501</v>
      </c>
      <c r="F142" s="111" t="s">
        <v>240</v>
      </c>
      <c r="G142" s="111" t="s">
        <v>502</v>
      </c>
      <c r="H142" s="26" t="s">
        <v>23</v>
      </c>
      <c r="I142" s="155">
        <v>30</v>
      </c>
      <c r="J142" s="155"/>
      <c r="K142" s="23">
        <v>28</v>
      </c>
      <c r="L142" s="149"/>
      <c r="M142" s="23">
        <v>27</v>
      </c>
      <c r="N142" s="149"/>
      <c r="O142" s="23">
        <v>37</v>
      </c>
      <c r="P142" s="149"/>
      <c r="Q142" s="24">
        <f t="shared" si="44"/>
        <v>30.5</v>
      </c>
      <c r="R142" s="24">
        <f t="shared" si="68"/>
        <v>61</v>
      </c>
      <c r="S142" s="148">
        <v>60</v>
      </c>
      <c r="T142" s="149">
        <v>18</v>
      </c>
      <c r="U142" s="148">
        <v>62</v>
      </c>
      <c r="V142" s="149">
        <v>18</v>
      </c>
      <c r="W142" s="28">
        <v>60</v>
      </c>
      <c r="X142" s="28">
        <v>14</v>
      </c>
      <c r="Y142" s="30"/>
      <c r="Z142" s="30"/>
      <c r="AA142" s="29">
        <f t="shared" si="69"/>
        <v>60.67</v>
      </c>
      <c r="AB142" s="30">
        <v>40</v>
      </c>
      <c r="AC142" s="167">
        <v>35</v>
      </c>
      <c r="AD142" s="28">
        <v>36</v>
      </c>
      <c r="AF142" s="29">
        <f t="shared" si="75"/>
        <v>232.67</v>
      </c>
      <c r="AG142" s="34" t="b">
        <f t="shared" si="76"/>
        <v>1</v>
      </c>
      <c r="AH142" s="34" t="b">
        <f t="shared" si="70"/>
        <v>1</v>
      </c>
      <c r="AI142" s="65" t="b">
        <f t="shared" si="77"/>
        <v>1</v>
      </c>
      <c r="AJ142" s="65" t="b">
        <f t="shared" si="78"/>
        <v>1</v>
      </c>
      <c r="AK142" s="65" t="b">
        <f t="shared" si="79"/>
        <v>1</v>
      </c>
      <c r="AL142" s="65" t="b">
        <f t="shared" si="80"/>
        <v>1</v>
      </c>
      <c r="AM142" s="65" t="b">
        <f t="shared" si="67"/>
        <v>1</v>
      </c>
    </row>
    <row r="143" spans="1:39" s="28" customFormat="1" x14ac:dyDescent="0.25">
      <c r="A143" s="28">
        <f t="shared" si="82"/>
        <v>132</v>
      </c>
      <c r="B143" s="71">
        <f t="shared" si="82"/>
        <v>9</v>
      </c>
      <c r="C143" s="122"/>
      <c r="D143" s="111" t="s">
        <v>503</v>
      </c>
      <c r="E143" s="111" t="s">
        <v>211</v>
      </c>
      <c r="F143" s="111" t="s">
        <v>348</v>
      </c>
      <c r="G143" s="111" t="s">
        <v>504</v>
      </c>
      <c r="H143" s="26" t="s">
        <v>23</v>
      </c>
      <c r="I143" s="155">
        <v>34</v>
      </c>
      <c r="J143" s="155"/>
      <c r="K143" s="23">
        <v>30</v>
      </c>
      <c r="L143" s="149"/>
      <c r="M143" s="23">
        <v>31</v>
      </c>
      <c r="N143" s="149"/>
      <c r="O143" s="23">
        <v>37</v>
      </c>
      <c r="P143" s="149"/>
      <c r="Q143" s="24">
        <f t="shared" si="44"/>
        <v>33</v>
      </c>
      <c r="R143" s="24">
        <f t="shared" si="68"/>
        <v>66</v>
      </c>
      <c r="S143" s="148">
        <v>65</v>
      </c>
      <c r="T143" s="149">
        <v>1</v>
      </c>
      <c r="U143" s="148">
        <v>59</v>
      </c>
      <c r="V143" s="149">
        <v>7</v>
      </c>
      <c r="W143" s="28">
        <v>64</v>
      </c>
      <c r="X143" s="28">
        <v>28</v>
      </c>
      <c r="Y143" s="30"/>
      <c r="Z143" s="30"/>
      <c r="AA143" s="29">
        <f t="shared" si="69"/>
        <v>62.67</v>
      </c>
      <c r="AB143" s="30">
        <v>40</v>
      </c>
      <c r="AC143" s="167">
        <v>32</v>
      </c>
      <c r="AD143" s="28">
        <v>39</v>
      </c>
      <c r="AF143" s="29">
        <f t="shared" si="75"/>
        <v>239.67</v>
      </c>
      <c r="AG143" s="34" t="b">
        <f t="shared" si="76"/>
        <v>1</v>
      </c>
      <c r="AH143" s="34" t="b">
        <f t="shared" si="70"/>
        <v>1</v>
      </c>
      <c r="AI143" s="65" t="b">
        <f t="shared" si="77"/>
        <v>1</v>
      </c>
      <c r="AJ143" s="65" t="b">
        <f t="shared" si="78"/>
        <v>1</v>
      </c>
      <c r="AK143" s="65" t="b">
        <f t="shared" si="79"/>
        <v>1</v>
      </c>
      <c r="AL143" s="65" t="b">
        <f t="shared" si="80"/>
        <v>1</v>
      </c>
      <c r="AM143" s="65" t="b">
        <f t="shared" si="67"/>
        <v>1</v>
      </c>
    </row>
    <row r="144" spans="1:39" x14ac:dyDescent="0.25">
      <c r="A144" s="28">
        <f t="shared" si="82"/>
        <v>133</v>
      </c>
      <c r="B144" s="71">
        <f t="shared" si="82"/>
        <v>10</v>
      </c>
      <c r="C144" s="122"/>
      <c r="D144" s="111" t="s">
        <v>505</v>
      </c>
      <c r="E144" s="111" t="s">
        <v>506</v>
      </c>
      <c r="F144" s="111" t="s">
        <v>128</v>
      </c>
      <c r="G144" s="111" t="s">
        <v>507</v>
      </c>
      <c r="H144" s="26" t="s">
        <v>23</v>
      </c>
      <c r="I144" s="155">
        <v>32</v>
      </c>
      <c r="J144" s="155"/>
      <c r="K144" s="23">
        <v>35</v>
      </c>
      <c r="L144" s="149"/>
      <c r="M144" s="23">
        <v>32</v>
      </c>
      <c r="N144" s="149"/>
      <c r="O144" s="23">
        <v>37</v>
      </c>
      <c r="P144" s="149"/>
      <c r="Q144" s="24">
        <f t="shared" ref="Q144:Q204" si="83">AVERAGE(I144,K144,M144,O144)</f>
        <v>34</v>
      </c>
      <c r="R144" s="24">
        <f t="shared" si="68"/>
        <v>68</v>
      </c>
      <c r="S144" s="148">
        <v>52</v>
      </c>
      <c r="T144" s="149">
        <v>19</v>
      </c>
      <c r="U144" s="148">
        <v>50</v>
      </c>
      <c r="V144" s="149">
        <v>19</v>
      </c>
      <c r="W144" s="28">
        <v>50</v>
      </c>
      <c r="X144" s="28">
        <v>24</v>
      </c>
      <c r="Y144" s="30"/>
      <c r="Z144" s="30"/>
      <c r="AA144" s="29">
        <f t="shared" si="69"/>
        <v>50.67</v>
      </c>
      <c r="AB144" s="30">
        <v>40</v>
      </c>
      <c r="AC144" s="167">
        <v>38</v>
      </c>
      <c r="AD144" s="28">
        <v>37</v>
      </c>
      <c r="AE144" s="28"/>
      <c r="AF144" s="29">
        <f t="shared" si="75"/>
        <v>233.67</v>
      </c>
      <c r="AG144" s="34" t="b">
        <f t="shared" si="76"/>
        <v>1</v>
      </c>
      <c r="AH144" s="34" t="b">
        <f t="shared" si="70"/>
        <v>0</v>
      </c>
      <c r="AI144" s="65" t="b">
        <f t="shared" si="77"/>
        <v>1</v>
      </c>
      <c r="AJ144" s="65" t="b">
        <f t="shared" si="78"/>
        <v>1</v>
      </c>
      <c r="AK144" s="65" t="b">
        <f t="shared" si="79"/>
        <v>1</v>
      </c>
      <c r="AL144" s="65" t="b">
        <f t="shared" si="80"/>
        <v>1</v>
      </c>
      <c r="AM144" s="65" t="b">
        <f t="shared" si="67"/>
        <v>0</v>
      </c>
    </row>
    <row r="145" spans="1:39" s="28" customFormat="1" x14ac:dyDescent="0.25">
      <c r="A145" s="28">
        <f t="shared" si="82"/>
        <v>134</v>
      </c>
      <c r="B145" s="71">
        <f t="shared" si="82"/>
        <v>11</v>
      </c>
      <c r="C145" s="118"/>
      <c r="D145" s="111" t="s">
        <v>508</v>
      </c>
      <c r="E145" s="111" t="s">
        <v>509</v>
      </c>
      <c r="F145" s="111" t="s">
        <v>181</v>
      </c>
      <c r="G145" s="111" t="s">
        <v>510</v>
      </c>
      <c r="H145" s="26" t="s">
        <v>23</v>
      </c>
      <c r="I145" s="155">
        <v>32</v>
      </c>
      <c r="J145" s="155"/>
      <c r="K145" s="23">
        <v>33</v>
      </c>
      <c r="L145" s="149"/>
      <c r="M145" s="23">
        <v>32</v>
      </c>
      <c r="N145" s="149"/>
      <c r="O145" s="23">
        <v>37</v>
      </c>
      <c r="P145" s="149"/>
      <c r="Q145" s="24">
        <f t="shared" si="83"/>
        <v>33.5</v>
      </c>
      <c r="R145" s="24">
        <f t="shared" si="68"/>
        <v>67</v>
      </c>
      <c r="S145" s="148">
        <v>52</v>
      </c>
      <c r="T145" s="149">
        <v>10</v>
      </c>
      <c r="U145" s="148">
        <v>55</v>
      </c>
      <c r="V145" s="149">
        <v>10</v>
      </c>
      <c r="W145" s="28">
        <v>55</v>
      </c>
      <c r="X145" s="28">
        <v>2</v>
      </c>
      <c r="Y145" s="30"/>
      <c r="Z145" s="30"/>
      <c r="AA145" s="29">
        <f t="shared" si="69"/>
        <v>54</v>
      </c>
      <c r="AB145" s="30">
        <v>40</v>
      </c>
      <c r="AC145" s="167">
        <v>31</v>
      </c>
      <c r="AD145" s="28">
        <v>39</v>
      </c>
      <c r="AF145" s="29">
        <f t="shared" si="75"/>
        <v>231</v>
      </c>
      <c r="AG145" s="34" t="b">
        <f t="shared" si="76"/>
        <v>1</v>
      </c>
      <c r="AH145" s="34" t="b">
        <f t="shared" si="70"/>
        <v>0</v>
      </c>
      <c r="AI145" s="65" t="b">
        <f t="shared" si="77"/>
        <v>1</v>
      </c>
      <c r="AJ145" s="65" t="b">
        <f t="shared" si="78"/>
        <v>0</v>
      </c>
      <c r="AK145" s="65" t="b">
        <f t="shared" si="79"/>
        <v>1</v>
      </c>
      <c r="AL145" s="65" t="b">
        <f t="shared" si="80"/>
        <v>1</v>
      </c>
      <c r="AM145" s="65" t="b">
        <f t="shared" si="67"/>
        <v>0</v>
      </c>
    </row>
    <row r="146" spans="1:39" s="28" customFormat="1" x14ac:dyDescent="0.25">
      <c r="A146" s="28">
        <f t="shared" si="82"/>
        <v>135</v>
      </c>
      <c r="B146" s="71">
        <f t="shared" si="82"/>
        <v>12</v>
      </c>
      <c r="C146" s="122"/>
      <c r="D146" s="111" t="s">
        <v>511</v>
      </c>
      <c r="E146" s="111" t="s">
        <v>512</v>
      </c>
      <c r="F146" s="111" t="s">
        <v>164</v>
      </c>
      <c r="G146" s="111" t="s">
        <v>513</v>
      </c>
      <c r="H146" s="26" t="s">
        <v>23</v>
      </c>
      <c r="I146" s="155">
        <v>35</v>
      </c>
      <c r="J146" s="155"/>
      <c r="K146" s="23">
        <v>30</v>
      </c>
      <c r="L146" s="149"/>
      <c r="M146" s="23">
        <v>32</v>
      </c>
      <c r="N146" s="149"/>
      <c r="O146" s="23">
        <v>38</v>
      </c>
      <c r="P146" s="149"/>
      <c r="Q146" s="24">
        <f t="shared" si="83"/>
        <v>33.75</v>
      </c>
      <c r="R146" s="24">
        <f t="shared" si="68"/>
        <v>67.5</v>
      </c>
      <c r="S146" s="148">
        <v>56</v>
      </c>
      <c r="T146" s="149">
        <v>6</v>
      </c>
      <c r="U146" s="148">
        <v>51</v>
      </c>
      <c r="V146" s="149">
        <v>11</v>
      </c>
      <c r="W146" s="28">
        <v>65</v>
      </c>
      <c r="X146" s="28">
        <v>10</v>
      </c>
      <c r="Y146" s="30"/>
      <c r="Z146" s="30"/>
      <c r="AA146" s="29">
        <f t="shared" si="69"/>
        <v>57.33</v>
      </c>
      <c r="AB146" s="30">
        <v>40</v>
      </c>
      <c r="AC146" s="167">
        <v>34</v>
      </c>
      <c r="AD146" s="28">
        <v>37</v>
      </c>
      <c r="AF146" s="29">
        <f t="shared" si="75"/>
        <v>235.83</v>
      </c>
      <c r="AG146" s="34" t="b">
        <f t="shared" si="76"/>
        <v>1</v>
      </c>
      <c r="AH146" s="34" t="b">
        <f t="shared" si="70"/>
        <v>1</v>
      </c>
      <c r="AI146" s="65" t="b">
        <f t="shared" si="77"/>
        <v>1</v>
      </c>
      <c r="AJ146" s="65" t="b">
        <f t="shared" si="78"/>
        <v>1</v>
      </c>
      <c r="AK146" s="65" t="b">
        <f t="shared" si="79"/>
        <v>1</v>
      </c>
      <c r="AL146" s="65" t="b">
        <f t="shared" si="80"/>
        <v>1</v>
      </c>
      <c r="AM146" s="65" t="b">
        <f t="shared" si="67"/>
        <v>1</v>
      </c>
    </row>
    <row r="147" spans="1:39" s="28" customFormat="1" x14ac:dyDescent="0.25">
      <c r="A147" s="28">
        <f t="shared" si="82"/>
        <v>136</v>
      </c>
      <c r="B147" s="71">
        <f t="shared" si="82"/>
        <v>13</v>
      </c>
      <c r="C147" s="122"/>
      <c r="D147" s="111" t="s">
        <v>514</v>
      </c>
      <c r="E147" s="111" t="s">
        <v>515</v>
      </c>
      <c r="F147" s="111" t="s">
        <v>113</v>
      </c>
      <c r="G147" s="111" t="s">
        <v>516</v>
      </c>
      <c r="H147" s="26" t="s">
        <v>23</v>
      </c>
      <c r="I147" s="155">
        <v>36</v>
      </c>
      <c r="J147" s="155"/>
      <c r="K147" s="23">
        <v>35</v>
      </c>
      <c r="L147" s="149"/>
      <c r="M147" s="23">
        <v>29</v>
      </c>
      <c r="N147" s="149"/>
      <c r="O147" s="23">
        <v>38</v>
      </c>
      <c r="P147" s="149"/>
      <c r="Q147" s="24">
        <f t="shared" si="83"/>
        <v>34.5</v>
      </c>
      <c r="R147" s="24">
        <f t="shared" si="68"/>
        <v>69</v>
      </c>
      <c r="S147" s="148">
        <v>65</v>
      </c>
      <c r="T147" s="149">
        <v>1</v>
      </c>
      <c r="U147" s="148">
        <v>65</v>
      </c>
      <c r="V147" s="149">
        <v>21</v>
      </c>
      <c r="W147" s="28">
        <v>64</v>
      </c>
      <c r="X147" s="28">
        <v>28</v>
      </c>
      <c r="Y147" s="30"/>
      <c r="Z147" s="30"/>
      <c r="AA147" s="29">
        <f t="shared" si="69"/>
        <v>64.67</v>
      </c>
      <c r="AB147" s="30">
        <v>40</v>
      </c>
      <c r="AC147" s="167">
        <v>43</v>
      </c>
      <c r="AD147" s="28">
        <v>43</v>
      </c>
      <c r="AF147" s="29">
        <f t="shared" si="75"/>
        <v>259.67</v>
      </c>
      <c r="AG147" s="34" t="b">
        <f t="shared" si="76"/>
        <v>1</v>
      </c>
      <c r="AH147" s="34" t="b">
        <f t="shared" si="70"/>
        <v>1</v>
      </c>
      <c r="AI147" s="65" t="b">
        <f t="shared" si="77"/>
        <v>1</v>
      </c>
      <c r="AJ147" s="65" t="b">
        <f t="shared" si="78"/>
        <v>1</v>
      </c>
      <c r="AK147" s="65" t="b">
        <f t="shared" si="79"/>
        <v>1</v>
      </c>
      <c r="AL147" s="65" t="b">
        <f t="shared" si="80"/>
        <v>1</v>
      </c>
      <c r="AM147" s="65" t="b">
        <f t="shared" si="67"/>
        <v>1</v>
      </c>
    </row>
    <row r="148" spans="1:39" s="28" customFormat="1" x14ac:dyDescent="0.25">
      <c r="A148" s="28">
        <f t="shared" si="82"/>
        <v>137</v>
      </c>
      <c r="B148" s="71">
        <f t="shared" si="82"/>
        <v>14</v>
      </c>
      <c r="C148" s="122"/>
      <c r="D148" s="111" t="s">
        <v>517</v>
      </c>
      <c r="E148" s="111" t="s">
        <v>518</v>
      </c>
      <c r="F148" s="111" t="s">
        <v>181</v>
      </c>
      <c r="G148" s="111" t="s">
        <v>519</v>
      </c>
      <c r="H148" s="26" t="s">
        <v>23</v>
      </c>
      <c r="I148" s="155">
        <v>33</v>
      </c>
      <c r="J148" s="155"/>
      <c r="K148" s="23">
        <v>36</v>
      </c>
      <c r="L148" s="149"/>
      <c r="M148" s="23">
        <v>32</v>
      </c>
      <c r="N148" s="149"/>
      <c r="O148" s="23">
        <v>38</v>
      </c>
      <c r="P148" s="149"/>
      <c r="Q148" s="24">
        <f t="shared" si="83"/>
        <v>34.75</v>
      </c>
      <c r="R148" s="24">
        <f t="shared" si="68"/>
        <v>69.5</v>
      </c>
      <c r="S148" s="148">
        <v>66</v>
      </c>
      <c r="T148" s="149">
        <v>6</v>
      </c>
      <c r="U148" s="148">
        <v>70</v>
      </c>
      <c r="V148" s="149">
        <v>6</v>
      </c>
      <c r="W148" s="28">
        <v>74</v>
      </c>
      <c r="X148" s="28">
        <v>8</v>
      </c>
      <c r="Y148" s="30"/>
      <c r="Z148" s="30"/>
      <c r="AA148" s="29">
        <f t="shared" si="69"/>
        <v>70</v>
      </c>
      <c r="AB148" s="30">
        <v>40</v>
      </c>
      <c r="AC148" s="167">
        <v>40</v>
      </c>
      <c r="AD148" s="28">
        <v>33</v>
      </c>
      <c r="AF148" s="29">
        <f t="shared" si="75"/>
        <v>252.5</v>
      </c>
      <c r="AG148" s="34" t="b">
        <f t="shared" si="76"/>
        <v>1</v>
      </c>
      <c r="AH148" s="34" t="b">
        <f t="shared" si="70"/>
        <v>1</v>
      </c>
      <c r="AI148" s="65" t="b">
        <f t="shared" si="77"/>
        <v>1</v>
      </c>
      <c r="AJ148" s="65" t="b">
        <f t="shared" si="78"/>
        <v>1</v>
      </c>
      <c r="AK148" s="65" t="b">
        <f t="shared" si="79"/>
        <v>0</v>
      </c>
      <c r="AL148" s="65" t="b">
        <f t="shared" si="80"/>
        <v>1</v>
      </c>
      <c r="AM148" s="65" t="b">
        <f t="shared" si="67"/>
        <v>0</v>
      </c>
    </row>
    <row r="149" spans="1:39" s="28" customFormat="1" x14ac:dyDescent="0.25">
      <c r="A149" s="28">
        <f t="shared" si="82"/>
        <v>138</v>
      </c>
      <c r="B149" s="71">
        <f t="shared" si="82"/>
        <v>15</v>
      </c>
      <c r="C149" s="122"/>
      <c r="D149" s="111" t="s">
        <v>520</v>
      </c>
      <c r="E149" s="111" t="s">
        <v>521</v>
      </c>
      <c r="F149" s="111" t="s">
        <v>153</v>
      </c>
      <c r="G149" s="111" t="s">
        <v>522</v>
      </c>
      <c r="H149" s="26" t="s">
        <v>23</v>
      </c>
      <c r="I149" s="155">
        <v>24</v>
      </c>
      <c r="J149" s="155"/>
      <c r="K149" s="23">
        <v>31</v>
      </c>
      <c r="L149" s="149"/>
      <c r="M149" s="23">
        <v>30</v>
      </c>
      <c r="N149" s="149"/>
      <c r="O149" s="23">
        <v>36</v>
      </c>
      <c r="P149" s="149"/>
      <c r="Q149" s="24">
        <f t="shared" si="83"/>
        <v>30.25</v>
      </c>
      <c r="R149" s="24">
        <f t="shared" si="68"/>
        <v>60.5</v>
      </c>
      <c r="S149" s="148">
        <v>64</v>
      </c>
      <c r="T149" s="149">
        <v>21</v>
      </c>
      <c r="U149" s="148">
        <v>42</v>
      </c>
      <c r="V149" s="149">
        <v>5</v>
      </c>
      <c r="W149" s="28">
        <v>58</v>
      </c>
      <c r="X149" s="28">
        <v>8</v>
      </c>
      <c r="Y149" s="30"/>
      <c r="Z149" s="30"/>
      <c r="AA149" s="29">
        <f t="shared" si="69"/>
        <v>54.67</v>
      </c>
      <c r="AB149" s="30">
        <v>40</v>
      </c>
      <c r="AC149" s="167">
        <v>39</v>
      </c>
      <c r="AD149" s="28">
        <v>36</v>
      </c>
      <c r="AF149" s="29">
        <f t="shared" si="75"/>
        <v>230.17</v>
      </c>
      <c r="AG149" s="34" t="b">
        <f t="shared" si="76"/>
        <v>1</v>
      </c>
      <c r="AH149" s="34" t="b">
        <f t="shared" si="70"/>
        <v>0</v>
      </c>
      <c r="AI149" s="65" t="b">
        <f t="shared" si="77"/>
        <v>1</v>
      </c>
      <c r="AJ149" s="65" t="b">
        <f t="shared" si="78"/>
        <v>1</v>
      </c>
      <c r="AK149" s="65" t="b">
        <f t="shared" si="79"/>
        <v>1</v>
      </c>
      <c r="AL149" s="65" t="b">
        <f t="shared" si="80"/>
        <v>1</v>
      </c>
      <c r="AM149" s="65" t="b">
        <f t="shared" si="67"/>
        <v>0</v>
      </c>
    </row>
    <row r="150" spans="1:39" s="28" customFormat="1" x14ac:dyDescent="0.25">
      <c r="A150" s="28">
        <f t="shared" si="82"/>
        <v>139</v>
      </c>
      <c r="B150" s="71">
        <f t="shared" si="82"/>
        <v>16</v>
      </c>
      <c r="C150" s="118"/>
      <c r="D150" s="111" t="s">
        <v>523</v>
      </c>
      <c r="E150" s="111" t="s">
        <v>524</v>
      </c>
      <c r="F150" s="111" t="s">
        <v>124</v>
      </c>
      <c r="G150" s="111" t="s">
        <v>525</v>
      </c>
      <c r="H150" s="26" t="s">
        <v>23</v>
      </c>
      <c r="I150" s="155">
        <v>32</v>
      </c>
      <c r="J150" s="155"/>
      <c r="K150" s="23">
        <v>37</v>
      </c>
      <c r="L150" s="149"/>
      <c r="M150" s="23">
        <v>33</v>
      </c>
      <c r="N150" s="149"/>
      <c r="O150" s="23">
        <v>38</v>
      </c>
      <c r="P150" s="149"/>
      <c r="Q150" s="24">
        <f t="shared" si="83"/>
        <v>35</v>
      </c>
      <c r="R150" s="24">
        <f t="shared" si="68"/>
        <v>70</v>
      </c>
      <c r="S150" s="148">
        <v>60</v>
      </c>
      <c r="T150" s="149">
        <v>5</v>
      </c>
      <c r="U150" s="148">
        <v>74</v>
      </c>
      <c r="V150" s="149">
        <v>21</v>
      </c>
      <c r="W150" s="28">
        <v>73</v>
      </c>
      <c r="X150" s="28">
        <v>26</v>
      </c>
      <c r="Y150" s="30"/>
      <c r="Z150" s="30"/>
      <c r="AA150" s="29">
        <f t="shared" si="69"/>
        <v>69</v>
      </c>
      <c r="AB150" s="30">
        <v>30</v>
      </c>
      <c r="AC150" s="167">
        <v>40</v>
      </c>
      <c r="AD150" s="28">
        <v>39</v>
      </c>
      <c r="AF150" s="29">
        <f t="shared" si="75"/>
        <v>248</v>
      </c>
      <c r="AG150" s="34" t="b">
        <f t="shared" si="76"/>
        <v>1</v>
      </c>
      <c r="AH150" s="34" t="b">
        <f t="shared" si="70"/>
        <v>1</v>
      </c>
      <c r="AI150" s="65" t="b">
        <f t="shared" si="77"/>
        <v>0</v>
      </c>
      <c r="AJ150" s="65" t="b">
        <f t="shared" si="78"/>
        <v>1</v>
      </c>
      <c r="AK150" s="65" t="b">
        <f t="shared" si="79"/>
        <v>1</v>
      </c>
      <c r="AL150" s="65" t="b">
        <f t="shared" si="80"/>
        <v>1</v>
      </c>
      <c r="AM150" s="65" t="b">
        <f t="shared" si="67"/>
        <v>0</v>
      </c>
    </row>
    <row r="151" spans="1:39" s="28" customFormat="1" x14ac:dyDescent="0.25">
      <c r="A151" s="28">
        <f t="shared" si="82"/>
        <v>140</v>
      </c>
      <c r="B151" s="71">
        <f t="shared" si="82"/>
        <v>17</v>
      </c>
      <c r="C151" s="122"/>
      <c r="D151" s="111" t="s">
        <v>526</v>
      </c>
      <c r="E151" s="111" t="s">
        <v>527</v>
      </c>
      <c r="F151" s="111" t="s">
        <v>221</v>
      </c>
      <c r="G151" s="111" t="s">
        <v>528</v>
      </c>
      <c r="H151" s="26" t="s">
        <v>23</v>
      </c>
      <c r="I151" s="155">
        <v>32</v>
      </c>
      <c r="J151" s="155"/>
      <c r="K151" s="23">
        <v>32</v>
      </c>
      <c r="L151" s="149"/>
      <c r="M151" s="23">
        <v>34</v>
      </c>
      <c r="N151" s="149"/>
      <c r="O151" s="23">
        <v>35</v>
      </c>
      <c r="P151" s="149"/>
      <c r="Q151" s="24">
        <f t="shared" si="83"/>
        <v>33.25</v>
      </c>
      <c r="R151" s="24">
        <f t="shared" si="68"/>
        <v>66.5</v>
      </c>
      <c r="S151" s="148">
        <v>46</v>
      </c>
      <c r="T151" s="149">
        <v>7</v>
      </c>
      <c r="U151" s="148">
        <v>54</v>
      </c>
      <c r="V151" s="149">
        <v>20</v>
      </c>
      <c r="W151" s="28">
        <v>59</v>
      </c>
      <c r="X151" s="28">
        <v>16</v>
      </c>
      <c r="Y151" s="30"/>
      <c r="Z151" s="30"/>
      <c r="AA151" s="29">
        <f t="shared" si="69"/>
        <v>53</v>
      </c>
      <c r="AB151" s="30">
        <v>40</v>
      </c>
      <c r="AC151" s="167">
        <v>36</v>
      </c>
      <c r="AD151" s="28">
        <v>41</v>
      </c>
      <c r="AF151" s="29">
        <f t="shared" si="75"/>
        <v>236.5</v>
      </c>
      <c r="AG151" s="34" t="b">
        <f t="shared" si="76"/>
        <v>1</v>
      </c>
      <c r="AH151" s="34" t="b">
        <f t="shared" si="70"/>
        <v>0</v>
      </c>
      <c r="AI151" s="65" t="b">
        <f t="shared" si="77"/>
        <v>1</v>
      </c>
      <c r="AJ151" s="65" t="b">
        <f t="shared" si="78"/>
        <v>1</v>
      </c>
      <c r="AK151" s="65" t="b">
        <f t="shared" si="79"/>
        <v>1</v>
      </c>
      <c r="AL151" s="65" t="b">
        <f t="shared" si="80"/>
        <v>1</v>
      </c>
      <c r="AM151" s="65" t="b">
        <f t="shared" si="67"/>
        <v>0</v>
      </c>
    </row>
    <row r="152" spans="1:39" s="28" customFormat="1" x14ac:dyDescent="0.25">
      <c r="A152" s="28">
        <f t="shared" si="82"/>
        <v>141</v>
      </c>
      <c r="B152" s="71">
        <f t="shared" si="82"/>
        <v>18</v>
      </c>
      <c r="C152" s="122"/>
      <c r="D152" s="111" t="s">
        <v>529</v>
      </c>
      <c r="E152" s="111" t="s">
        <v>530</v>
      </c>
      <c r="F152" s="111" t="s">
        <v>171</v>
      </c>
      <c r="G152" s="111" t="s">
        <v>531</v>
      </c>
      <c r="H152" s="26" t="s">
        <v>23</v>
      </c>
      <c r="I152" s="155">
        <v>38</v>
      </c>
      <c r="J152" s="155"/>
      <c r="K152" s="23">
        <v>36</v>
      </c>
      <c r="L152" s="149"/>
      <c r="M152" s="23">
        <v>31</v>
      </c>
      <c r="N152" s="149"/>
      <c r="O152" s="23">
        <v>38</v>
      </c>
      <c r="P152" s="149"/>
      <c r="Q152" s="24">
        <f t="shared" si="83"/>
        <v>35.75</v>
      </c>
      <c r="R152" s="24">
        <f t="shared" si="68"/>
        <v>71.5</v>
      </c>
      <c r="S152" s="148">
        <v>69</v>
      </c>
      <c r="T152" s="149">
        <v>1</v>
      </c>
      <c r="U152" s="148">
        <v>69</v>
      </c>
      <c r="V152" s="149">
        <v>19</v>
      </c>
      <c r="W152" s="28">
        <v>70</v>
      </c>
      <c r="X152" s="28">
        <v>16</v>
      </c>
      <c r="Y152" s="30"/>
      <c r="Z152" s="30"/>
      <c r="AA152" s="29">
        <f t="shared" si="69"/>
        <v>69.33</v>
      </c>
      <c r="AB152" s="30">
        <v>40</v>
      </c>
      <c r="AC152" s="167">
        <v>39</v>
      </c>
      <c r="AD152" s="28">
        <v>37</v>
      </c>
      <c r="AF152" s="29">
        <f t="shared" si="75"/>
        <v>256.83</v>
      </c>
      <c r="AG152" s="34" t="b">
        <f t="shared" si="76"/>
        <v>1</v>
      </c>
      <c r="AH152" s="34" t="b">
        <f t="shared" si="70"/>
        <v>1</v>
      </c>
      <c r="AI152" s="65" t="b">
        <f t="shared" si="77"/>
        <v>1</v>
      </c>
      <c r="AJ152" s="65" t="b">
        <f t="shared" si="78"/>
        <v>1</v>
      </c>
      <c r="AK152" s="65" t="b">
        <f t="shared" si="79"/>
        <v>1</v>
      </c>
      <c r="AL152" s="65" t="b">
        <f t="shared" si="80"/>
        <v>1</v>
      </c>
      <c r="AM152" s="65" t="b">
        <f t="shared" si="67"/>
        <v>1</v>
      </c>
    </row>
    <row r="153" spans="1:39" s="28" customFormat="1" x14ac:dyDescent="0.25">
      <c r="A153" s="28">
        <f t="shared" si="82"/>
        <v>142</v>
      </c>
      <c r="B153" s="71">
        <f t="shared" si="82"/>
        <v>19</v>
      </c>
      <c r="C153" s="122"/>
      <c r="D153" s="111" t="s">
        <v>532</v>
      </c>
      <c r="E153" s="111" t="s">
        <v>533</v>
      </c>
      <c r="F153" s="111" t="s">
        <v>120</v>
      </c>
      <c r="G153" s="111" t="s">
        <v>534</v>
      </c>
      <c r="H153" s="26" t="s">
        <v>23</v>
      </c>
      <c r="I153" s="155">
        <v>36</v>
      </c>
      <c r="J153" s="155"/>
      <c r="K153" s="23">
        <v>37</v>
      </c>
      <c r="L153" s="149"/>
      <c r="M153" s="23">
        <v>33</v>
      </c>
      <c r="N153" s="149"/>
      <c r="O153" s="23">
        <v>37</v>
      </c>
      <c r="P153" s="149"/>
      <c r="Q153" s="24">
        <f t="shared" si="83"/>
        <v>35.75</v>
      </c>
      <c r="R153" s="24">
        <f t="shared" si="68"/>
        <v>71.5</v>
      </c>
      <c r="S153" s="148">
        <v>70</v>
      </c>
      <c r="T153" s="149">
        <v>18</v>
      </c>
      <c r="U153" s="148">
        <v>67</v>
      </c>
      <c r="V153" s="149">
        <v>10</v>
      </c>
      <c r="W153" s="28">
        <v>73</v>
      </c>
      <c r="X153" s="28">
        <v>8</v>
      </c>
      <c r="Y153" s="30"/>
      <c r="Z153" s="30"/>
      <c r="AA153" s="29">
        <f t="shared" si="69"/>
        <v>70</v>
      </c>
      <c r="AB153" s="30">
        <v>40</v>
      </c>
      <c r="AC153" s="167">
        <v>38</v>
      </c>
      <c r="AD153" s="28">
        <v>27</v>
      </c>
      <c r="AF153" s="29">
        <f t="shared" si="75"/>
        <v>246.5</v>
      </c>
      <c r="AG153" s="34" t="b">
        <f t="shared" si="76"/>
        <v>1</v>
      </c>
      <c r="AH153" s="34" t="b">
        <f t="shared" si="70"/>
        <v>1</v>
      </c>
      <c r="AI153" s="65" t="b">
        <f t="shared" si="77"/>
        <v>1</v>
      </c>
      <c r="AJ153" s="65" t="b">
        <f t="shared" si="78"/>
        <v>1</v>
      </c>
      <c r="AK153" s="65" t="b">
        <f t="shared" si="79"/>
        <v>0</v>
      </c>
      <c r="AL153" s="65" t="b">
        <f t="shared" si="80"/>
        <v>1</v>
      </c>
      <c r="AM153" s="65" t="b">
        <f t="shared" si="67"/>
        <v>0</v>
      </c>
    </row>
    <row r="154" spans="1:39" s="28" customFormat="1" x14ac:dyDescent="0.25">
      <c r="A154" s="28">
        <f t="shared" si="82"/>
        <v>143</v>
      </c>
      <c r="B154" s="71">
        <f t="shared" si="82"/>
        <v>20</v>
      </c>
      <c r="C154" s="122"/>
      <c r="D154" s="111" t="s">
        <v>535</v>
      </c>
      <c r="E154" s="111" t="s">
        <v>536</v>
      </c>
      <c r="F154" s="111" t="s">
        <v>171</v>
      </c>
      <c r="G154" s="111" t="s">
        <v>537</v>
      </c>
      <c r="H154" s="26" t="s">
        <v>23</v>
      </c>
      <c r="I154" s="155">
        <v>37</v>
      </c>
      <c r="J154" s="155"/>
      <c r="K154" s="23">
        <v>33</v>
      </c>
      <c r="L154" s="149"/>
      <c r="M154" s="23">
        <v>31</v>
      </c>
      <c r="N154" s="149"/>
      <c r="O154" s="23">
        <v>36</v>
      </c>
      <c r="P154" s="149"/>
      <c r="Q154" s="24">
        <f t="shared" si="83"/>
        <v>34.25</v>
      </c>
      <c r="R154" s="24">
        <f t="shared" si="68"/>
        <v>68.5</v>
      </c>
      <c r="S154" s="148">
        <v>55</v>
      </c>
      <c r="T154" s="149">
        <v>14</v>
      </c>
      <c r="U154" s="148">
        <v>66</v>
      </c>
      <c r="V154" s="149">
        <v>27</v>
      </c>
      <c r="W154" s="28">
        <v>60</v>
      </c>
      <c r="X154" s="28">
        <v>9</v>
      </c>
      <c r="Y154" s="30"/>
      <c r="Z154" s="30"/>
      <c r="AA154" s="29">
        <f t="shared" si="69"/>
        <v>60.33</v>
      </c>
      <c r="AB154" s="30">
        <v>40</v>
      </c>
      <c r="AC154" s="167">
        <v>34</v>
      </c>
      <c r="AD154" s="28">
        <v>38</v>
      </c>
      <c r="AF154" s="29">
        <f t="shared" si="75"/>
        <v>240.83</v>
      </c>
      <c r="AG154" s="34" t="b">
        <f t="shared" si="76"/>
        <v>1</v>
      </c>
      <c r="AH154" s="34" t="b">
        <f t="shared" si="70"/>
        <v>1</v>
      </c>
      <c r="AI154" s="65" t="b">
        <f t="shared" si="77"/>
        <v>1</v>
      </c>
      <c r="AJ154" s="65" t="b">
        <f t="shared" si="78"/>
        <v>1</v>
      </c>
      <c r="AK154" s="65" t="b">
        <f t="shared" si="79"/>
        <v>1</v>
      </c>
      <c r="AL154" s="65" t="b">
        <f t="shared" si="80"/>
        <v>1</v>
      </c>
      <c r="AM154" s="65" t="b">
        <f t="shared" si="67"/>
        <v>1</v>
      </c>
    </row>
    <row r="155" spans="1:39" s="28" customFormat="1" x14ac:dyDescent="0.25">
      <c r="A155" s="28">
        <f t="shared" si="82"/>
        <v>144</v>
      </c>
      <c r="B155" s="71">
        <f t="shared" si="82"/>
        <v>21</v>
      </c>
      <c r="C155" s="122"/>
      <c r="D155" s="111" t="s">
        <v>538</v>
      </c>
      <c r="E155" s="111" t="s">
        <v>539</v>
      </c>
      <c r="F155" s="111" t="s">
        <v>132</v>
      </c>
      <c r="G155" s="111" t="s">
        <v>540</v>
      </c>
      <c r="H155" s="26" t="s">
        <v>23</v>
      </c>
      <c r="I155" s="155">
        <v>34</v>
      </c>
      <c r="J155" s="155"/>
      <c r="K155" s="23">
        <v>30</v>
      </c>
      <c r="L155" s="149"/>
      <c r="M155" s="23">
        <v>28</v>
      </c>
      <c r="N155" s="149"/>
      <c r="O155" s="23">
        <v>37</v>
      </c>
      <c r="P155" s="149"/>
      <c r="Q155" s="24">
        <f t="shared" si="83"/>
        <v>32.25</v>
      </c>
      <c r="R155" s="24">
        <f t="shared" si="68"/>
        <v>64.5</v>
      </c>
      <c r="S155" s="148">
        <v>56</v>
      </c>
      <c r="T155" s="149">
        <v>13</v>
      </c>
      <c r="U155" s="148">
        <v>50</v>
      </c>
      <c r="V155" s="149">
        <v>12</v>
      </c>
      <c r="W155" s="28">
        <v>52</v>
      </c>
      <c r="X155" s="28">
        <v>15</v>
      </c>
      <c r="Y155" s="30"/>
      <c r="Z155" s="30"/>
      <c r="AA155" s="29">
        <f t="shared" si="69"/>
        <v>52.67</v>
      </c>
      <c r="AB155" s="30">
        <v>40</v>
      </c>
      <c r="AC155" s="167">
        <v>38</v>
      </c>
      <c r="AD155" s="28">
        <v>40</v>
      </c>
      <c r="AF155" s="29">
        <f t="shared" si="75"/>
        <v>235.17</v>
      </c>
      <c r="AG155" s="34" t="b">
        <f t="shared" si="76"/>
        <v>1</v>
      </c>
      <c r="AH155" s="34" t="b">
        <f t="shared" si="70"/>
        <v>0</v>
      </c>
      <c r="AI155" s="65" t="b">
        <f t="shared" si="77"/>
        <v>1</v>
      </c>
      <c r="AJ155" s="65" t="b">
        <f t="shared" si="78"/>
        <v>1</v>
      </c>
      <c r="AK155" s="65" t="b">
        <f t="shared" si="79"/>
        <v>1</v>
      </c>
      <c r="AL155" s="65" t="b">
        <f t="shared" si="80"/>
        <v>1</v>
      </c>
      <c r="AM155" s="65" t="b">
        <f t="shared" si="67"/>
        <v>0</v>
      </c>
    </row>
    <row r="156" spans="1:39" s="28" customFormat="1" x14ac:dyDescent="0.25">
      <c r="A156" s="28">
        <f t="shared" si="82"/>
        <v>145</v>
      </c>
      <c r="B156" s="71">
        <f t="shared" si="82"/>
        <v>22</v>
      </c>
      <c r="C156" s="122"/>
      <c r="D156" s="111" t="s">
        <v>541</v>
      </c>
      <c r="E156" s="111" t="s">
        <v>131</v>
      </c>
      <c r="F156" s="111" t="s">
        <v>164</v>
      </c>
      <c r="G156" s="111" t="s">
        <v>542</v>
      </c>
      <c r="H156" s="26" t="s">
        <v>23</v>
      </c>
      <c r="I156" s="155">
        <v>36</v>
      </c>
      <c r="J156" s="155"/>
      <c r="K156" s="23">
        <v>32</v>
      </c>
      <c r="L156" s="149"/>
      <c r="M156" s="23">
        <v>32</v>
      </c>
      <c r="N156" s="149"/>
      <c r="O156" s="23">
        <v>37</v>
      </c>
      <c r="P156" s="149"/>
      <c r="Q156" s="24">
        <f t="shared" si="83"/>
        <v>34.25</v>
      </c>
      <c r="R156" s="24">
        <f t="shared" si="68"/>
        <v>68.5</v>
      </c>
      <c r="S156" s="148">
        <v>61</v>
      </c>
      <c r="T156" s="149">
        <v>20</v>
      </c>
      <c r="U156" s="148">
        <v>73</v>
      </c>
      <c r="V156" s="149">
        <v>13</v>
      </c>
      <c r="W156" s="28">
        <v>69</v>
      </c>
      <c r="X156" s="28">
        <v>20</v>
      </c>
      <c r="Y156" s="30"/>
      <c r="Z156" s="30"/>
      <c r="AA156" s="29">
        <f t="shared" si="69"/>
        <v>67.67</v>
      </c>
      <c r="AB156" s="30">
        <v>20</v>
      </c>
      <c r="AC156" s="167">
        <v>34</v>
      </c>
      <c r="AD156" s="28">
        <v>30</v>
      </c>
      <c r="AF156" s="29">
        <f t="shared" si="75"/>
        <v>220.17</v>
      </c>
      <c r="AG156" s="34" t="b">
        <f t="shared" si="76"/>
        <v>1</v>
      </c>
      <c r="AH156" s="34" t="b">
        <f t="shared" si="70"/>
        <v>1</v>
      </c>
      <c r="AI156" s="65" t="b">
        <f t="shared" si="77"/>
        <v>0</v>
      </c>
      <c r="AJ156" s="65" t="b">
        <f t="shared" si="78"/>
        <v>1</v>
      </c>
      <c r="AK156" s="65" t="b">
        <f t="shared" si="79"/>
        <v>0</v>
      </c>
      <c r="AL156" s="65" t="b">
        <f t="shared" si="80"/>
        <v>1</v>
      </c>
      <c r="AM156" s="65" t="b">
        <f t="shared" si="67"/>
        <v>0</v>
      </c>
    </row>
    <row r="157" spans="1:39" s="28" customFormat="1" x14ac:dyDescent="0.25">
      <c r="A157" s="28">
        <f t="shared" ref="A157:B157" si="84">A156+1</f>
        <v>146</v>
      </c>
      <c r="B157" s="71">
        <f t="shared" si="84"/>
        <v>23</v>
      </c>
      <c r="C157" s="118"/>
      <c r="D157" s="111" t="s">
        <v>543</v>
      </c>
      <c r="E157" s="111" t="s">
        <v>544</v>
      </c>
      <c r="F157" s="111" t="s">
        <v>153</v>
      </c>
      <c r="G157" s="111" t="s">
        <v>545</v>
      </c>
      <c r="H157" s="26" t="s">
        <v>23</v>
      </c>
      <c r="I157" s="155">
        <v>37</v>
      </c>
      <c r="J157" s="155"/>
      <c r="K157" s="23">
        <v>35</v>
      </c>
      <c r="L157" s="149"/>
      <c r="M157" s="23">
        <v>32</v>
      </c>
      <c r="N157" s="149"/>
      <c r="O157" s="23">
        <v>37</v>
      </c>
      <c r="P157" s="149"/>
      <c r="Q157" s="24">
        <f t="shared" si="83"/>
        <v>35.25</v>
      </c>
      <c r="R157" s="24">
        <f t="shared" si="68"/>
        <v>70.5</v>
      </c>
      <c r="S157" s="148">
        <v>49</v>
      </c>
      <c r="T157" s="149">
        <v>9</v>
      </c>
      <c r="U157" s="148">
        <v>73</v>
      </c>
      <c r="V157" s="149">
        <v>20</v>
      </c>
      <c r="W157" s="28">
        <v>73</v>
      </c>
      <c r="X157" s="28">
        <v>28</v>
      </c>
      <c r="Y157" s="30"/>
      <c r="Z157" s="30"/>
      <c r="AA157" s="29">
        <f t="shared" si="69"/>
        <v>65</v>
      </c>
      <c r="AB157" s="30">
        <v>40</v>
      </c>
      <c r="AC157" s="167">
        <v>41</v>
      </c>
      <c r="AD157" s="28">
        <v>35</v>
      </c>
      <c r="AF157" s="29">
        <f t="shared" si="75"/>
        <v>251.5</v>
      </c>
      <c r="AG157" s="34" t="b">
        <f t="shared" si="76"/>
        <v>1</v>
      </c>
      <c r="AH157" s="34" t="b">
        <f t="shared" si="70"/>
        <v>1</v>
      </c>
      <c r="AI157" s="65" t="b">
        <f t="shared" si="77"/>
        <v>1</v>
      </c>
      <c r="AJ157" s="65" t="b">
        <f t="shared" si="78"/>
        <v>1</v>
      </c>
      <c r="AK157" s="65" t="b">
        <f t="shared" si="79"/>
        <v>1</v>
      </c>
      <c r="AL157" s="65" t="b">
        <f t="shared" si="80"/>
        <v>1</v>
      </c>
      <c r="AM157" s="65" t="b">
        <f t="shared" si="67"/>
        <v>1</v>
      </c>
    </row>
    <row r="158" spans="1:39" s="28" customFormat="1" x14ac:dyDescent="0.25">
      <c r="A158" s="28">
        <f t="shared" ref="A158:B158" si="85">A157+1</f>
        <v>147</v>
      </c>
      <c r="B158" s="71">
        <f t="shared" si="85"/>
        <v>24</v>
      </c>
      <c r="C158" s="128"/>
      <c r="D158" s="111" t="s">
        <v>546</v>
      </c>
      <c r="E158" s="111" t="s">
        <v>547</v>
      </c>
      <c r="F158" s="111" t="s">
        <v>157</v>
      </c>
      <c r="G158" s="111" t="s">
        <v>548</v>
      </c>
      <c r="H158" s="26" t="s">
        <v>23</v>
      </c>
      <c r="I158" s="79">
        <v>36</v>
      </c>
      <c r="J158" s="79"/>
      <c r="K158" s="79">
        <v>35</v>
      </c>
      <c r="L158" s="79"/>
      <c r="M158" s="79">
        <v>35</v>
      </c>
      <c r="N158" s="79"/>
      <c r="O158" s="23">
        <v>37</v>
      </c>
      <c r="P158" s="149"/>
      <c r="Q158" s="24">
        <f t="shared" si="83"/>
        <v>35.75</v>
      </c>
      <c r="R158" s="24">
        <f t="shared" si="68"/>
        <v>71.5</v>
      </c>
      <c r="S158" s="79">
        <v>55</v>
      </c>
      <c r="T158" s="79">
        <v>3</v>
      </c>
      <c r="U158" s="79">
        <v>71</v>
      </c>
      <c r="V158" s="79">
        <v>14</v>
      </c>
      <c r="W158" s="89">
        <v>70</v>
      </c>
      <c r="X158" s="89">
        <v>6</v>
      </c>
      <c r="Y158" s="90"/>
      <c r="Z158" s="90"/>
      <c r="AA158" s="29">
        <f t="shared" si="69"/>
        <v>65.33</v>
      </c>
      <c r="AB158" s="30">
        <v>40</v>
      </c>
      <c r="AC158" s="168">
        <v>40</v>
      </c>
      <c r="AD158" s="89">
        <v>46</v>
      </c>
      <c r="AE158" s="89"/>
      <c r="AF158" s="29">
        <f t="shared" si="75"/>
        <v>262.83</v>
      </c>
      <c r="AG158" s="34" t="b">
        <f t="shared" si="76"/>
        <v>1</v>
      </c>
      <c r="AH158" s="34" t="b">
        <f t="shared" si="70"/>
        <v>1</v>
      </c>
      <c r="AI158" s="65" t="b">
        <f t="shared" ref="AI158" si="86">IF(AB158,AB158=40)</f>
        <v>1</v>
      </c>
      <c r="AJ158" s="65" t="b">
        <f t="shared" ref="AJ158" si="87">IF(AC158,AC158&gt;=32,AC158&lt;32)</f>
        <v>1</v>
      </c>
      <c r="AK158" s="65" t="b">
        <f t="shared" ref="AK158" si="88">IF(AD158,AD158&gt;=35,AD158&lt;35)</f>
        <v>1</v>
      </c>
      <c r="AL158" s="65" t="b">
        <f t="shared" si="80"/>
        <v>1</v>
      </c>
      <c r="AM158" s="65" t="b">
        <f t="shared" si="67"/>
        <v>1</v>
      </c>
    </row>
    <row r="159" spans="1:39" s="28" customFormat="1" ht="16.5" thickBot="1" x14ac:dyDescent="0.3">
      <c r="A159" s="28" t="s">
        <v>17</v>
      </c>
      <c r="B159" s="71"/>
      <c r="C159" s="23"/>
      <c r="D159" s="27"/>
      <c r="E159" s="74"/>
      <c r="F159" s="23"/>
      <c r="G159" s="44" t="s">
        <v>18</v>
      </c>
      <c r="H159" s="44" t="s">
        <v>18</v>
      </c>
      <c r="I159" s="45">
        <f>AVERAGE(I135:I158)</f>
        <v>33.54</v>
      </c>
      <c r="J159" s="45"/>
      <c r="K159" s="45">
        <f>AVERAGE(K135:K158)</f>
        <v>32.96</v>
      </c>
      <c r="L159" s="45"/>
      <c r="M159" s="45">
        <f>AVERAGE(M135:M158)</f>
        <v>31.38</v>
      </c>
      <c r="N159" s="45"/>
      <c r="O159" s="45"/>
      <c r="P159" s="45"/>
      <c r="Q159" s="52">
        <f>(I159+K159+M159)/3</f>
        <v>32.630000000000003</v>
      </c>
      <c r="R159" s="52">
        <f t="shared" si="68"/>
        <v>65.260000000000005</v>
      </c>
      <c r="S159" s="45">
        <f>AVERAGE(S135:S158)</f>
        <v>53.92</v>
      </c>
      <c r="T159" s="45"/>
      <c r="U159" s="45">
        <f>AVERAGE(U135:U158)</f>
        <v>60.67</v>
      </c>
      <c r="V159" s="45"/>
      <c r="W159" s="45">
        <f>AVERAGE(W135:W158)</f>
        <v>63.08</v>
      </c>
      <c r="X159" s="45"/>
      <c r="Y159" s="45" t="e">
        <f>AVERAGE(Y135:Y158)</f>
        <v>#DIV/0!</v>
      </c>
      <c r="Z159" s="45"/>
      <c r="AA159" s="63">
        <f>(S159+U159+W159)/3</f>
        <v>59.22</v>
      </c>
      <c r="AB159" s="45">
        <f>AVERAGE(AB135:AB158)</f>
        <v>38.33</v>
      </c>
      <c r="AC159" s="45">
        <f>AVERAGE(AC135:AC158)</f>
        <v>35.21</v>
      </c>
      <c r="AD159" s="45">
        <f>AVERAGE(AD135:AD158)</f>
        <v>37.25</v>
      </c>
      <c r="AE159" s="45" t="e">
        <f>AVERAGE(AE135:AE158)</f>
        <v>#DIV/0!</v>
      </c>
      <c r="AF159" s="29"/>
      <c r="AG159" s="34"/>
      <c r="AH159" s="34"/>
      <c r="AL159" s="65"/>
      <c r="AM159" s="65"/>
    </row>
    <row r="160" spans="1:39" s="28" customFormat="1" ht="31.5" x14ac:dyDescent="0.25">
      <c r="A160" s="28" t="s">
        <v>17</v>
      </c>
      <c r="B160" s="23"/>
      <c r="C160" s="23"/>
      <c r="D160" s="64" t="s">
        <v>101</v>
      </c>
      <c r="E160" s="64" t="s">
        <v>2</v>
      </c>
      <c r="F160" s="65" t="s">
        <v>3</v>
      </c>
      <c r="G160" s="65" t="s">
        <v>38</v>
      </c>
      <c r="H160" s="65" t="s">
        <v>4</v>
      </c>
      <c r="I160" s="33"/>
      <c r="J160" s="33"/>
      <c r="K160" s="33"/>
      <c r="L160" s="33"/>
      <c r="M160" s="33"/>
      <c r="N160" s="33"/>
      <c r="O160" s="33"/>
      <c r="P160" s="33"/>
      <c r="Q160" s="33"/>
      <c r="R160" s="24"/>
      <c r="S160" s="33"/>
      <c r="T160" s="33"/>
      <c r="U160" s="33"/>
      <c r="V160" s="33"/>
      <c r="W160" s="33"/>
      <c r="X160" s="33"/>
      <c r="Y160" s="38"/>
      <c r="Z160" s="38"/>
      <c r="AA160" s="29"/>
      <c r="AB160" s="38"/>
      <c r="AC160" s="38"/>
      <c r="AD160" s="33"/>
      <c r="AE160" s="33"/>
      <c r="AF160" s="29"/>
      <c r="AG160" s="34"/>
      <c r="AH160" s="34"/>
      <c r="AL160" s="65"/>
      <c r="AM160" s="65"/>
    </row>
    <row r="161" spans="1:39" s="28" customFormat="1" x14ac:dyDescent="0.25">
      <c r="A161" s="28">
        <v>148</v>
      </c>
      <c r="B161" s="71">
        <v>1</v>
      </c>
      <c r="C161" s="118"/>
      <c r="D161" s="111" t="s">
        <v>549</v>
      </c>
      <c r="E161" s="111" t="s">
        <v>550</v>
      </c>
      <c r="F161" s="111" t="s">
        <v>124</v>
      </c>
      <c r="G161" s="111" t="s">
        <v>551</v>
      </c>
      <c r="H161" s="26" t="s">
        <v>0</v>
      </c>
      <c r="I161" s="155">
        <v>33</v>
      </c>
      <c r="J161" s="155"/>
      <c r="K161" s="23">
        <v>35</v>
      </c>
      <c r="L161" s="149"/>
      <c r="M161" s="23">
        <v>37</v>
      </c>
      <c r="N161" s="149"/>
      <c r="O161" s="23">
        <v>35</v>
      </c>
      <c r="P161" s="149"/>
      <c r="Q161" s="24">
        <f t="shared" si="83"/>
        <v>35</v>
      </c>
      <c r="R161" s="24">
        <f t="shared" si="68"/>
        <v>70</v>
      </c>
      <c r="S161" s="23">
        <v>53</v>
      </c>
      <c r="T161" s="149">
        <v>15</v>
      </c>
      <c r="U161" s="23">
        <v>68</v>
      </c>
      <c r="V161" s="149">
        <v>5</v>
      </c>
      <c r="W161" s="28">
        <v>73</v>
      </c>
      <c r="X161" s="28">
        <v>14</v>
      </c>
      <c r="Y161" s="30"/>
      <c r="Z161" s="30"/>
      <c r="AA161" s="29">
        <f t="shared" si="69"/>
        <v>64.67</v>
      </c>
      <c r="AB161" s="30">
        <v>40</v>
      </c>
      <c r="AC161" s="167">
        <v>35</v>
      </c>
      <c r="AD161" s="28">
        <v>43</v>
      </c>
      <c r="AF161" s="29">
        <f t="shared" ref="AF161:AF186" si="89">SUM(R161 + AA161 +AB161 + AC161 + AD161)</f>
        <v>252.67</v>
      </c>
      <c r="AG161" s="34" t="b">
        <f t="shared" ref="AG161:AG186" si="90">IF(R161,R161&gt;=56,R161&lt;56)</f>
        <v>1</v>
      </c>
      <c r="AH161" s="34" t="b">
        <f t="shared" si="70"/>
        <v>1</v>
      </c>
      <c r="AI161" s="65" t="b">
        <f t="shared" ref="AI161:AI176" si="91">IF(AB161,AB161=40)</f>
        <v>1</v>
      </c>
      <c r="AJ161" s="65" t="b">
        <f t="shared" si="78"/>
        <v>1</v>
      </c>
      <c r="AK161" s="65" t="b">
        <f t="shared" si="79"/>
        <v>1</v>
      </c>
      <c r="AL161" s="65" t="b">
        <f t="shared" ref="AL161:AL186" si="92">IF(AF161,AF161&gt;=207,AF161&lt;207)</f>
        <v>1</v>
      </c>
      <c r="AM161" s="65" t="b">
        <f t="shared" si="67"/>
        <v>1</v>
      </c>
    </row>
    <row r="162" spans="1:39" s="28" customFormat="1" x14ac:dyDescent="0.25">
      <c r="A162" s="28">
        <f t="shared" ref="A162:A184" si="93">A161+1</f>
        <v>149</v>
      </c>
      <c r="B162" s="71">
        <f t="shared" ref="B162:B184" si="94">B161+1</f>
        <v>2</v>
      </c>
      <c r="C162" s="118"/>
      <c r="D162" s="111" t="s">
        <v>552</v>
      </c>
      <c r="E162" s="111" t="s">
        <v>553</v>
      </c>
      <c r="F162" s="111" t="s">
        <v>481</v>
      </c>
      <c r="G162" s="111" t="s">
        <v>554</v>
      </c>
      <c r="H162" s="26" t="s">
        <v>0</v>
      </c>
      <c r="I162" s="155">
        <v>28</v>
      </c>
      <c r="J162" s="155"/>
      <c r="K162" s="23">
        <v>31</v>
      </c>
      <c r="L162" s="149"/>
      <c r="M162" s="23">
        <v>33</v>
      </c>
      <c r="N162" s="149"/>
      <c r="O162" s="23">
        <v>34</v>
      </c>
      <c r="P162" s="149"/>
      <c r="Q162" s="24">
        <f t="shared" si="83"/>
        <v>31.5</v>
      </c>
      <c r="R162" s="24">
        <f t="shared" si="68"/>
        <v>63</v>
      </c>
      <c r="S162" s="23">
        <v>48</v>
      </c>
      <c r="T162" s="149">
        <v>6</v>
      </c>
      <c r="U162" s="23">
        <v>66</v>
      </c>
      <c r="V162" s="149">
        <v>13</v>
      </c>
      <c r="W162" s="28">
        <v>61</v>
      </c>
      <c r="X162" s="28">
        <v>23</v>
      </c>
      <c r="Y162" s="30"/>
      <c r="Z162" s="30"/>
      <c r="AA162" s="29">
        <f t="shared" si="69"/>
        <v>58.33</v>
      </c>
      <c r="AB162" s="30">
        <v>40</v>
      </c>
      <c r="AC162" s="167">
        <v>24</v>
      </c>
      <c r="AD162" s="28">
        <v>34</v>
      </c>
      <c r="AF162" s="29">
        <f t="shared" si="89"/>
        <v>219.33</v>
      </c>
      <c r="AG162" s="34" t="b">
        <f t="shared" si="90"/>
        <v>1</v>
      </c>
      <c r="AH162" s="34" t="b">
        <f t="shared" si="70"/>
        <v>1</v>
      </c>
      <c r="AI162" s="65" t="b">
        <f t="shared" si="91"/>
        <v>1</v>
      </c>
      <c r="AJ162" s="65" t="b">
        <f t="shared" si="78"/>
        <v>0</v>
      </c>
      <c r="AK162" s="65" t="b">
        <f t="shared" si="79"/>
        <v>0</v>
      </c>
      <c r="AL162" s="65" t="b">
        <f t="shared" si="92"/>
        <v>1</v>
      </c>
      <c r="AM162" s="65" t="b">
        <f t="shared" si="67"/>
        <v>0</v>
      </c>
    </row>
    <row r="163" spans="1:39" s="28" customFormat="1" x14ac:dyDescent="0.25">
      <c r="A163" s="28">
        <f t="shared" si="93"/>
        <v>150</v>
      </c>
      <c r="B163" s="71">
        <f t="shared" si="94"/>
        <v>3</v>
      </c>
      <c r="C163" s="118"/>
      <c r="D163" s="111" t="s">
        <v>555</v>
      </c>
      <c r="E163" s="111" t="s">
        <v>404</v>
      </c>
      <c r="F163" s="111" t="s">
        <v>203</v>
      </c>
      <c r="G163" s="111" t="s">
        <v>556</v>
      </c>
      <c r="H163" s="26" t="s">
        <v>0</v>
      </c>
      <c r="I163" s="155">
        <v>33</v>
      </c>
      <c r="J163" s="155"/>
      <c r="K163" s="23">
        <v>36</v>
      </c>
      <c r="L163" s="149"/>
      <c r="M163" s="23">
        <v>35</v>
      </c>
      <c r="N163" s="149"/>
      <c r="O163" s="23">
        <v>37</v>
      </c>
      <c r="P163" s="149"/>
      <c r="Q163" s="24">
        <f t="shared" si="83"/>
        <v>35.25</v>
      </c>
      <c r="R163" s="24">
        <f t="shared" si="68"/>
        <v>70.5</v>
      </c>
      <c r="S163" s="23">
        <v>62</v>
      </c>
      <c r="T163" s="149">
        <v>17</v>
      </c>
      <c r="U163" s="23">
        <v>57</v>
      </c>
      <c r="V163" s="149">
        <v>5</v>
      </c>
      <c r="W163" s="23">
        <v>64</v>
      </c>
      <c r="X163" s="149">
        <v>15</v>
      </c>
      <c r="Y163" s="25"/>
      <c r="Z163" s="25"/>
      <c r="AA163" s="29">
        <f t="shared" si="69"/>
        <v>61</v>
      </c>
      <c r="AB163" s="30">
        <v>40</v>
      </c>
      <c r="AC163" s="167">
        <v>34</v>
      </c>
      <c r="AD163" s="28">
        <v>42</v>
      </c>
      <c r="AF163" s="29">
        <f t="shared" si="89"/>
        <v>247.5</v>
      </c>
      <c r="AG163" s="34" t="b">
        <f t="shared" si="90"/>
        <v>1</v>
      </c>
      <c r="AH163" s="34" t="b">
        <f t="shared" si="70"/>
        <v>1</v>
      </c>
      <c r="AI163" s="65" t="b">
        <f t="shared" si="91"/>
        <v>1</v>
      </c>
      <c r="AJ163" s="65" t="b">
        <f t="shared" si="78"/>
        <v>1</v>
      </c>
      <c r="AK163" s="65" t="b">
        <f t="shared" si="79"/>
        <v>1</v>
      </c>
      <c r="AL163" s="65" t="b">
        <f t="shared" si="92"/>
        <v>1</v>
      </c>
      <c r="AM163" s="65" t="b">
        <f t="shared" si="67"/>
        <v>1</v>
      </c>
    </row>
    <row r="164" spans="1:39" s="28" customFormat="1" x14ac:dyDescent="0.25">
      <c r="A164" s="28">
        <f t="shared" si="93"/>
        <v>151</v>
      </c>
      <c r="B164" s="71">
        <f t="shared" si="94"/>
        <v>4</v>
      </c>
      <c r="C164" s="118"/>
      <c r="D164" s="111" t="s">
        <v>557</v>
      </c>
      <c r="E164" s="111" t="s">
        <v>558</v>
      </c>
      <c r="F164" s="111" t="s">
        <v>136</v>
      </c>
      <c r="G164" s="111" t="s">
        <v>559</v>
      </c>
      <c r="H164" s="26" t="s">
        <v>0</v>
      </c>
      <c r="I164" s="155">
        <v>28</v>
      </c>
      <c r="J164" s="155"/>
      <c r="K164" s="23">
        <v>36</v>
      </c>
      <c r="L164" s="149"/>
      <c r="M164" s="23">
        <v>34</v>
      </c>
      <c r="N164" s="149"/>
      <c r="O164" s="23">
        <v>35</v>
      </c>
      <c r="P164" s="149"/>
      <c r="Q164" s="24">
        <f t="shared" si="83"/>
        <v>33.25</v>
      </c>
      <c r="R164" s="24">
        <f t="shared" si="68"/>
        <v>66.5</v>
      </c>
      <c r="S164" s="23">
        <v>0</v>
      </c>
      <c r="T164" s="149">
        <v>24</v>
      </c>
      <c r="U164" s="23">
        <v>71</v>
      </c>
      <c r="V164" s="149">
        <v>7</v>
      </c>
      <c r="W164" s="28">
        <v>74</v>
      </c>
      <c r="X164" s="28">
        <v>23</v>
      </c>
      <c r="Y164" s="30"/>
      <c r="Z164" s="30"/>
      <c r="AA164" s="29">
        <f t="shared" si="69"/>
        <v>48.33</v>
      </c>
      <c r="AB164" s="30">
        <v>40</v>
      </c>
      <c r="AC164" s="167">
        <v>43</v>
      </c>
      <c r="AD164" s="28">
        <v>41</v>
      </c>
      <c r="AF164" s="29">
        <f t="shared" si="89"/>
        <v>238.83</v>
      </c>
      <c r="AG164" s="34" t="b">
        <f t="shared" si="90"/>
        <v>1</v>
      </c>
      <c r="AH164" s="34" t="b">
        <f t="shared" si="70"/>
        <v>0</v>
      </c>
      <c r="AI164" s="65" t="b">
        <f t="shared" si="91"/>
        <v>1</v>
      </c>
      <c r="AJ164" s="65" t="b">
        <f t="shared" si="78"/>
        <v>1</v>
      </c>
      <c r="AK164" s="65" t="b">
        <f t="shared" si="79"/>
        <v>1</v>
      </c>
      <c r="AL164" s="65" t="b">
        <f t="shared" si="92"/>
        <v>1</v>
      </c>
      <c r="AM164" s="65" t="b">
        <f t="shared" si="67"/>
        <v>0</v>
      </c>
    </row>
    <row r="165" spans="1:39" s="28" customFormat="1" x14ac:dyDescent="0.25">
      <c r="A165" s="28">
        <f t="shared" si="93"/>
        <v>152</v>
      </c>
      <c r="B165" s="71">
        <f t="shared" si="94"/>
        <v>5</v>
      </c>
      <c r="C165" s="118"/>
      <c r="D165" s="111" t="s">
        <v>560</v>
      </c>
      <c r="E165" s="111" t="s">
        <v>561</v>
      </c>
      <c r="F165" s="111" t="s">
        <v>146</v>
      </c>
      <c r="G165" s="111" t="s">
        <v>562</v>
      </c>
      <c r="H165" s="26" t="s">
        <v>0</v>
      </c>
      <c r="I165" s="155">
        <v>32</v>
      </c>
      <c r="J165" s="155"/>
      <c r="K165" s="23">
        <v>34</v>
      </c>
      <c r="L165" s="149"/>
      <c r="M165" s="23">
        <v>35</v>
      </c>
      <c r="N165" s="149"/>
      <c r="O165" s="23">
        <v>35</v>
      </c>
      <c r="P165" s="149"/>
      <c r="Q165" s="24">
        <f t="shared" si="83"/>
        <v>34</v>
      </c>
      <c r="R165" s="24">
        <f t="shared" si="68"/>
        <v>68</v>
      </c>
      <c r="S165" s="23">
        <v>54</v>
      </c>
      <c r="T165" s="149">
        <v>5</v>
      </c>
      <c r="U165" s="23">
        <v>69</v>
      </c>
      <c r="V165" s="149">
        <v>14</v>
      </c>
      <c r="W165" s="28">
        <v>72</v>
      </c>
      <c r="X165" s="28">
        <v>3</v>
      </c>
      <c r="Y165" s="25"/>
      <c r="Z165" s="25"/>
      <c r="AA165" s="29">
        <f t="shared" si="69"/>
        <v>65</v>
      </c>
      <c r="AB165" s="30">
        <v>40</v>
      </c>
      <c r="AC165" s="167">
        <v>36</v>
      </c>
      <c r="AD165" s="28">
        <v>40</v>
      </c>
      <c r="AF165" s="29">
        <f t="shared" si="89"/>
        <v>249</v>
      </c>
      <c r="AG165" s="34" t="b">
        <f t="shared" si="90"/>
        <v>1</v>
      </c>
      <c r="AH165" s="34" t="b">
        <f t="shared" si="70"/>
        <v>1</v>
      </c>
      <c r="AI165" s="65" t="b">
        <f t="shared" si="91"/>
        <v>1</v>
      </c>
      <c r="AJ165" s="65" t="b">
        <f t="shared" si="78"/>
        <v>1</v>
      </c>
      <c r="AK165" s="65" t="b">
        <f t="shared" si="79"/>
        <v>1</v>
      </c>
      <c r="AL165" s="65" t="b">
        <f t="shared" si="92"/>
        <v>1</v>
      </c>
      <c r="AM165" s="65" t="b">
        <f t="shared" si="67"/>
        <v>1</v>
      </c>
    </row>
    <row r="166" spans="1:39" s="28" customFormat="1" x14ac:dyDescent="0.25">
      <c r="A166" s="28">
        <f t="shared" si="93"/>
        <v>153</v>
      </c>
      <c r="B166" s="71">
        <f t="shared" si="94"/>
        <v>6</v>
      </c>
      <c r="C166" s="118"/>
      <c r="D166" s="111" t="s">
        <v>563</v>
      </c>
      <c r="E166" s="111" t="s">
        <v>564</v>
      </c>
      <c r="F166" s="111" t="s">
        <v>113</v>
      </c>
      <c r="G166" s="111" t="s">
        <v>565</v>
      </c>
      <c r="H166" s="26" t="s">
        <v>0</v>
      </c>
      <c r="I166" s="155">
        <v>35</v>
      </c>
      <c r="J166" s="155"/>
      <c r="K166" s="23">
        <v>36</v>
      </c>
      <c r="L166" s="149"/>
      <c r="M166" s="23">
        <v>37</v>
      </c>
      <c r="N166" s="149"/>
      <c r="O166" s="23">
        <v>38</v>
      </c>
      <c r="P166" s="149"/>
      <c r="Q166" s="24">
        <f t="shared" si="83"/>
        <v>36.5</v>
      </c>
      <c r="R166" s="24">
        <f t="shared" si="68"/>
        <v>73</v>
      </c>
      <c r="S166" s="23">
        <v>37</v>
      </c>
      <c r="T166" s="149">
        <v>11</v>
      </c>
      <c r="U166" s="23">
        <v>71</v>
      </c>
      <c r="V166" s="149">
        <v>18</v>
      </c>
      <c r="W166" s="23">
        <v>71</v>
      </c>
      <c r="X166" s="149">
        <v>3</v>
      </c>
      <c r="Y166" s="30"/>
      <c r="Z166" s="30"/>
      <c r="AA166" s="29">
        <f t="shared" si="69"/>
        <v>59.67</v>
      </c>
      <c r="AB166" s="30">
        <v>40</v>
      </c>
      <c r="AC166" s="167">
        <v>40</v>
      </c>
      <c r="AD166" s="28">
        <v>39</v>
      </c>
      <c r="AF166" s="29">
        <f t="shared" si="89"/>
        <v>251.67</v>
      </c>
      <c r="AG166" s="34" t="b">
        <f t="shared" si="90"/>
        <v>1</v>
      </c>
      <c r="AH166" s="34" t="b">
        <f t="shared" si="70"/>
        <v>1</v>
      </c>
      <c r="AI166" s="65" t="b">
        <f t="shared" si="91"/>
        <v>1</v>
      </c>
      <c r="AJ166" s="65" t="b">
        <f t="shared" si="78"/>
        <v>1</v>
      </c>
      <c r="AK166" s="65" t="b">
        <f t="shared" si="79"/>
        <v>1</v>
      </c>
      <c r="AL166" s="65" t="b">
        <f t="shared" si="92"/>
        <v>1</v>
      </c>
      <c r="AM166" s="65" t="b">
        <f t="shared" si="67"/>
        <v>1</v>
      </c>
    </row>
    <row r="167" spans="1:39" s="28" customFormat="1" x14ac:dyDescent="0.25">
      <c r="A167" s="28">
        <f t="shared" si="93"/>
        <v>154</v>
      </c>
      <c r="B167" s="71">
        <f t="shared" si="94"/>
        <v>7</v>
      </c>
      <c r="C167" s="122"/>
      <c r="D167" s="111" t="s">
        <v>566</v>
      </c>
      <c r="E167" s="111" t="s">
        <v>567</v>
      </c>
      <c r="F167" s="111" t="s">
        <v>128</v>
      </c>
      <c r="G167" s="111" t="s">
        <v>568</v>
      </c>
      <c r="H167" s="26" t="s">
        <v>0</v>
      </c>
      <c r="I167" s="155">
        <v>34</v>
      </c>
      <c r="J167" s="155"/>
      <c r="K167" s="23">
        <v>37</v>
      </c>
      <c r="L167" s="149"/>
      <c r="M167" s="23">
        <v>34</v>
      </c>
      <c r="N167" s="149"/>
      <c r="O167" s="23">
        <v>36</v>
      </c>
      <c r="P167" s="149"/>
      <c r="Q167" s="24">
        <f t="shared" si="83"/>
        <v>35.25</v>
      </c>
      <c r="R167" s="24">
        <f t="shared" si="68"/>
        <v>70.5</v>
      </c>
      <c r="S167" s="23">
        <v>53</v>
      </c>
      <c r="T167" s="149">
        <v>5</v>
      </c>
      <c r="U167" s="23">
        <v>72</v>
      </c>
      <c r="V167" s="149">
        <v>27</v>
      </c>
      <c r="W167" s="23">
        <v>59</v>
      </c>
      <c r="X167" s="149">
        <v>10</v>
      </c>
      <c r="Y167" s="30"/>
      <c r="Z167" s="30"/>
      <c r="AA167" s="29">
        <f t="shared" si="69"/>
        <v>61.33</v>
      </c>
      <c r="AB167" s="30">
        <v>30</v>
      </c>
      <c r="AC167" s="167">
        <v>36</v>
      </c>
      <c r="AD167" s="28">
        <v>36</v>
      </c>
      <c r="AF167" s="29">
        <f t="shared" si="89"/>
        <v>233.83</v>
      </c>
      <c r="AG167" s="34" t="b">
        <f t="shared" si="90"/>
        <v>1</v>
      </c>
      <c r="AH167" s="34" t="b">
        <f t="shared" si="70"/>
        <v>1</v>
      </c>
      <c r="AI167" s="65" t="b">
        <f t="shared" si="91"/>
        <v>0</v>
      </c>
      <c r="AJ167" s="65" t="b">
        <f t="shared" si="78"/>
        <v>1</v>
      </c>
      <c r="AK167" s="65" t="b">
        <f t="shared" si="79"/>
        <v>1</v>
      </c>
      <c r="AL167" s="65" t="b">
        <f t="shared" si="92"/>
        <v>1</v>
      </c>
      <c r="AM167" s="65" t="b">
        <f t="shared" si="67"/>
        <v>0</v>
      </c>
    </row>
    <row r="168" spans="1:39" x14ac:dyDescent="0.25">
      <c r="A168" s="28">
        <f t="shared" si="93"/>
        <v>155</v>
      </c>
      <c r="B168" s="71">
        <f t="shared" si="94"/>
        <v>8</v>
      </c>
      <c r="C168" s="118"/>
      <c r="D168" s="111" t="s">
        <v>569</v>
      </c>
      <c r="E168" s="111" t="s">
        <v>170</v>
      </c>
      <c r="F168" s="111" t="s">
        <v>181</v>
      </c>
      <c r="G168" s="111" t="s">
        <v>570</v>
      </c>
      <c r="H168" s="26" t="s">
        <v>0</v>
      </c>
      <c r="I168" s="155">
        <v>33</v>
      </c>
      <c r="J168" s="155"/>
      <c r="K168" s="23">
        <v>36</v>
      </c>
      <c r="L168" s="149"/>
      <c r="M168" s="23">
        <v>37</v>
      </c>
      <c r="N168" s="149"/>
      <c r="O168" s="23">
        <v>36</v>
      </c>
      <c r="P168" s="149"/>
      <c r="Q168" s="24">
        <f t="shared" si="83"/>
        <v>35.5</v>
      </c>
      <c r="R168" s="24">
        <f t="shared" si="68"/>
        <v>71</v>
      </c>
      <c r="S168" s="149">
        <v>59</v>
      </c>
      <c r="T168" s="149">
        <v>21</v>
      </c>
      <c r="U168" s="23">
        <v>54</v>
      </c>
      <c r="V168" s="149">
        <v>17</v>
      </c>
      <c r="W168" s="23">
        <v>66</v>
      </c>
      <c r="X168" s="149">
        <v>24</v>
      </c>
      <c r="Y168" s="25"/>
      <c r="Z168" s="25"/>
      <c r="AA168" s="29">
        <f t="shared" si="69"/>
        <v>59.67</v>
      </c>
      <c r="AB168" s="30">
        <v>40</v>
      </c>
      <c r="AC168" s="167">
        <v>31</v>
      </c>
      <c r="AD168" s="28">
        <v>43</v>
      </c>
      <c r="AE168" s="28"/>
      <c r="AF168" s="29">
        <f t="shared" si="89"/>
        <v>244.67</v>
      </c>
      <c r="AG168" s="34" t="b">
        <f t="shared" si="90"/>
        <v>1</v>
      </c>
      <c r="AH168" s="34" t="b">
        <f t="shared" si="70"/>
        <v>1</v>
      </c>
      <c r="AI168" s="65" t="b">
        <f t="shared" si="91"/>
        <v>1</v>
      </c>
      <c r="AJ168" s="65" t="b">
        <f t="shared" si="78"/>
        <v>0</v>
      </c>
      <c r="AK168" s="65" t="b">
        <f t="shared" si="79"/>
        <v>1</v>
      </c>
      <c r="AL168" s="65" t="b">
        <f t="shared" si="92"/>
        <v>1</v>
      </c>
      <c r="AM168" s="65" t="b">
        <f t="shared" si="67"/>
        <v>0</v>
      </c>
    </row>
    <row r="169" spans="1:39" s="28" customFormat="1" x14ac:dyDescent="0.25">
      <c r="A169" s="28">
        <f t="shared" si="93"/>
        <v>156</v>
      </c>
      <c r="B169" s="71">
        <f t="shared" si="94"/>
        <v>9</v>
      </c>
      <c r="C169" s="118"/>
      <c r="D169" s="111" t="s">
        <v>571</v>
      </c>
      <c r="E169" s="111" t="s">
        <v>572</v>
      </c>
      <c r="F169" s="111" t="s">
        <v>164</v>
      </c>
      <c r="G169" s="111" t="s">
        <v>573</v>
      </c>
      <c r="H169" s="26" t="s">
        <v>0</v>
      </c>
      <c r="I169" s="155">
        <v>33</v>
      </c>
      <c r="J169" s="155"/>
      <c r="K169" s="23">
        <v>35</v>
      </c>
      <c r="L169" s="149"/>
      <c r="M169" s="23">
        <v>37</v>
      </c>
      <c r="N169" s="149"/>
      <c r="O169" s="23">
        <v>36</v>
      </c>
      <c r="P169" s="149"/>
      <c r="Q169" s="24">
        <f t="shared" si="83"/>
        <v>35.25</v>
      </c>
      <c r="R169" s="24">
        <f t="shared" si="68"/>
        <v>70.5</v>
      </c>
      <c r="S169" s="149">
        <v>59</v>
      </c>
      <c r="T169" s="149">
        <v>7</v>
      </c>
      <c r="U169" s="23">
        <v>58</v>
      </c>
      <c r="V169" s="149">
        <v>17</v>
      </c>
      <c r="W169" s="28">
        <v>67</v>
      </c>
      <c r="X169" s="28">
        <v>10</v>
      </c>
      <c r="Y169" s="25"/>
      <c r="Z169" s="25"/>
      <c r="AA169" s="29">
        <f t="shared" si="69"/>
        <v>61.33</v>
      </c>
      <c r="AB169" s="30">
        <v>40</v>
      </c>
      <c r="AC169" s="167">
        <v>40</v>
      </c>
      <c r="AD169" s="28">
        <v>32</v>
      </c>
      <c r="AF169" s="29">
        <f t="shared" si="89"/>
        <v>243.83</v>
      </c>
      <c r="AG169" s="34" t="b">
        <f t="shared" si="90"/>
        <v>1</v>
      </c>
      <c r="AH169" s="34" t="b">
        <f t="shared" si="70"/>
        <v>1</v>
      </c>
      <c r="AI169" s="65" t="b">
        <f t="shared" si="91"/>
        <v>1</v>
      </c>
      <c r="AJ169" s="65" t="b">
        <f t="shared" si="78"/>
        <v>1</v>
      </c>
      <c r="AK169" s="65" t="b">
        <f t="shared" si="79"/>
        <v>0</v>
      </c>
      <c r="AL169" s="65" t="b">
        <f t="shared" si="92"/>
        <v>1</v>
      </c>
      <c r="AM169" s="65" t="b">
        <f t="shared" si="67"/>
        <v>0</v>
      </c>
    </row>
    <row r="170" spans="1:39" s="28" customFormat="1" x14ac:dyDescent="0.25">
      <c r="A170" s="28">
        <f t="shared" si="93"/>
        <v>157</v>
      </c>
      <c r="B170" s="71">
        <f t="shared" si="94"/>
        <v>10</v>
      </c>
      <c r="C170" s="118"/>
      <c r="D170" s="111" t="s">
        <v>574</v>
      </c>
      <c r="E170" s="111" t="s">
        <v>575</v>
      </c>
      <c r="F170" s="111" t="s">
        <v>157</v>
      </c>
      <c r="G170" s="111" t="s">
        <v>576</v>
      </c>
      <c r="H170" s="26" t="s">
        <v>0</v>
      </c>
      <c r="I170" s="155">
        <v>29</v>
      </c>
      <c r="J170" s="155"/>
      <c r="K170" s="23">
        <v>37</v>
      </c>
      <c r="L170" s="149"/>
      <c r="M170" s="23">
        <v>36</v>
      </c>
      <c r="N170" s="149"/>
      <c r="O170" s="23">
        <v>37</v>
      </c>
      <c r="P170" s="149"/>
      <c r="Q170" s="24">
        <f t="shared" si="83"/>
        <v>34.75</v>
      </c>
      <c r="R170" s="24">
        <f t="shared" si="68"/>
        <v>69.5</v>
      </c>
      <c r="S170" s="149">
        <v>63</v>
      </c>
      <c r="T170" s="149">
        <v>6</v>
      </c>
      <c r="U170" s="23">
        <v>65</v>
      </c>
      <c r="V170" s="149">
        <v>12</v>
      </c>
      <c r="W170" s="28">
        <v>56</v>
      </c>
      <c r="X170" s="28">
        <v>24</v>
      </c>
      <c r="Y170" s="25"/>
      <c r="Z170" s="25"/>
      <c r="AA170" s="29">
        <f t="shared" si="69"/>
        <v>61.33</v>
      </c>
      <c r="AB170" s="30">
        <v>40</v>
      </c>
      <c r="AC170" s="167">
        <v>33</v>
      </c>
      <c r="AD170" s="28">
        <v>37</v>
      </c>
      <c r="AF170" s="29">
        <f t="shared" si="89"/>
        <v>240.83</v>
      </c>
      <c r="AG170" s="34" t="b">
        <f t="shared" si="90"/>
        <v>1</v>
      </c>
      <c r="AH170" s="34" t="b">
        <f t="shared" si="70"/>
        <v>1</v>
      </c>
      <c r="AI170" s="65" t="b">
        <f t="shared" si="91"/>
        <v>1</v>
      </c>
      <c r="AJ170" s="65" t="b">
        <f t="shared" si="78"/>
        <v>1</v>
      </c>
      <c r="AK170" s="65" t="b">
        <f t="shared" si="79"/>
        <v>1</v>
      </c>
      <c r="AL170" s="65" t="b">
        <f t="shared" si="92"/>
        <v>1</v>
      </c>
      <c r="AM170" s="65" t="b">
        <f t="shared" si="67"/>
        <v>1</v>
      </c>
    </row>
    <row r="171" spans="1:39" s="28" customFormat="1" x14ac:dyDescent="0.25">
      <c r="A171" s="28">
        <f t="shared" si="93"/>
        <v>158</v>
      </c>
      <c r="B171" s="71">
        <f t="shared" si="94"/>
        <v>11</v>
      </c>
      <c r="C171" s="118"/>
      <c r="D171" s="111" t="s">
        <v>577</v>
      </c>
      <c r="E171" s="111" t="s">
        <v>578</v>
      </c>
      <c r="F171" s="111" t="s">
        <v>124</v>
      </c>
      <c r="G171" s="111" t="s">
        <v>579</v>
      </c>
      <c r="H171" s="26" t="s">
        <v>0</v>
      </c>
      <c r="I171" s="155">
        <v>31</v>
      </c>
      <c r="J171" s="155"/>
      <c r="K171" s="23">
        <v>35</v>
      </c>
      <c r="L171" s="149"/>
      <c r="M171" s="23">
        <v>37</v>
      </c>
      <c r="N171" s="149"/>
      <c r="O171" s="23">
        <v>36</v>
      </c>
      <c r="P171" s="149"/>
      <c r="Q171" s="24">
        <f t="shared" si="83"/>
        <v>34.75</v>
      </c>
      <c r="R171" s="24">
        <f t="shared" si="68"/>
        <v>69.5</v>
      </c>
      <c r="S171" s="149">
        <v>44</v>
      </c>
      <c r="T171" s="149">
        <v>15</v>
      </c>
      <c r="U171" s="23">
        <v>51</v>
      </c>
      <c r="V171" s="149">
        <v>8</v>
      </c>
      <c r="W171" s="23">
        <v>47</v>
      </c>
      <c r="X171" s="149">
        <v>21</v>
      </c>
      <c r="Y171" s="30"/>
      <c r="Z171" s="30"/>
      <c r="AA171" s="29">
        <f t="shared" si="69"/>
        <v>47.33</v>
      </c>
      <c r="AB171" s="30">
        <v>40</v>
      </c>
      <c r="AC171" s="167">
        <v>34</v>
      </c>
      <c r="AD171" s="28">
        <v>44</v>
      </c>
      <c r="AF171" s="29">
        <f t="shared" si="89"/>
        <v>234.83</v>
      </c>
      <c r="AG171" s="34" t="b">
        <f t="shared" si="90"/>
        <v>1</v>
      </c>
      <c r="AH171" s="34" t="b">
        <f t="shared" si="70"/>
        <v>0</v>
      </c>
      <c r="AI171" s="65" t="b">
        <f t="shared" si="91"/>
        <v>1</v>
      </c>
      <c r="AJ171" s="65" t="b">
        <f t="shared" si="78"/>
        <v>1</v>
      </c>
      <c r="AK171" s="65" t="b">
        <f t="shared" si="79"/>
        <v>1</v>
      </c>
      <c r="AL171" s="65" t="b">
        <f t="shared" si="92"/>
        <v>1</v>
      </c>
      <c r="AM171" s="65" t="b">
        <f t="shared" si="67"/>
        <v>0</v>
      </c>
    </row>
    <row r="172" spans="1:39" s="28" customFormat="1" x14ac:dyDescent="0.25">
      <c r="A172" s="28">
        <f t="shared" si="93"/>
        <v>159</v>
      </c>
      <c r="B172" s="71">
        <f t="shared" si="94"/>
        <v>12</v>
      </c>
      <c r="C172" s="118"/>
      <c r="D172" s="111" t="s">
        <v>580</v>
      </c>
      <c r="E172" s="111" t="s">
        <v>581</v>
      </c>
      <c r="F172" s="111" t="s">
        <v>171</v>
      </c>
      <c r="G172" s="111" t="s">
        <v>582</v>
      </c>
      <c r="H172" s="26" t="s">
        <v>0</v>
      </c>
      <c r="I172" s="155">
        <v>31</v>
      </c>
      <c r="J172" s="155"/>
      <c r="K172" s="23">
        <v>33</v>
      </c>
      <c r="L172" s="149"/>
      <c r="M172" s="23">
        <v>30</v>
      </c>
      <c r="N172" s="149"/>
      <c r="O172" s="23">
        <v>34</v>
      </c>
      <c r="P172" s="149"/>
      <c r="Q172" s="24">
        <f t="shared" si="83"/>
        <v>32</v>
      </c>
      <c r="R172" s="24">
        <f t="shared" si="68"/>
        <v>64</v>
      </c>
      <c r="S172" s="149">
        <v>15</v>
      </c>
      <c r="T172" s="149">
        <v>3</v>
      </c>
      <c r="U172" s="23">
        <v>41</v>
      </c>
      <c r="V172" s="149">
        <v>8</v>
      </c>
      <c r="W172" s="28">
        <v>56</v>
      </c>
      <c r="X172" s="28">
        <v>13</v>
      </c>
      <c r="Y172" s="30"/>
      <c r="Z172" s="30"/>
      <c r="AA172" s="29">
        <f t="shared" si="69"/>
        <v>37.33</v>
      </c>
      <c r="AB172" s="30">
        <v>30</v>
      </c>
      <c r="AC172" s="167">
        <v>27</v>
      </c>
      <c r="AD172" s="28">
        <v>40</v>
      </c>
      <c r="AF172" s="29">
        <f t="shared" si="89"/>
        <v>198.33</v>
      </c>
      <c r="AG172" s="34" t="b">
        <f t="shared" si="90"/>
        <v>1</v>
      </c>
      <c r="AH172" s="34" t="b">
        <f t="shared" si="70"/>
        <v>0</v>
      </c>
      <c r="AI172" s="65" t="b">
        <f t="shared" si="91"/>
        <v>0</v>
      </c>
      <c r="AJ172" s="65" t="b">
        <f t="shared" si="78"/>
        <v>0</v>
      </c>
      <c r="AK172" s="65" t="b">
        <f t="shared" si="79"/>
        <v>1</v>
      </c>
      <c r="AL172" s="65" t="b">
        <f t="shared" si="92"/>
        <v>0</v>
      </c>
      <c r="AM172" s="65" t="b">
        <f t="shared" si="67"/>
        <v>0</v>
      </c>
    </row>
    <row r="173" spans="1:39" s="28" customFormat="1" x14ac:dyDescent="0.25">
      <c r="A173" s="28">
        <f t="shared" si="93"/>
        <v>160</v>
      </c>
      <c r="B173" s="71">
        <f t="shared" si="94"/>
        <v>13</v>
      </c>
      <c r="C173" s="118"/>
      <c r="D173" s="111" t="s">
        <v>583</v>
      </c>
      <c r="E173" s="111" t="s">
        <v>584</v>
      </c>
      <c r="F173" s="111" t="s">
        <v>240</v>
      </c>
      <c r="G173" s="111" t="s">
        <v>585</v>
      </c>
      <c r="H173" s="26" t="s">
        <v>0</v>
      </c>
      <c r="I173" s="155">
        <v>26</v>
      </c>
      <c r="J173" s="155"/>
      <c r="K173" s="23">
        <v>37</v>
      </c>
      <c r="L173" s="149"/>
      <c r="M173" s="23">
        <v>30</v>
      </c>
      <c r="N173" s="149"/>
      <c r="O173" s="23">
        <v>28</v>
      </c>
      <c r="P173" s="149"/>
      <c r="Q173" s="24">
        <f t="shared" si="83"/>
        <v>30.25</v>
      </c>
      <c r="R173" s="24">
        <f t="shared" si="68"/>
        <v>60.5</v>
      </c>
      <c r="S173" s="149">
        <v>17</v>
      </c>
      <c r="T173" s="149">
        <v>20</v>
      </c>
      <c r="U173" s="23">
        <v>49</v>
      </c>
      <c r="V173" s="149">
        <v>23</v>
      </c>
      <c r="W173" s="23">
        <v>0</v>
      </c>
      <c r="X173" s="149">
        <v>9</v>
      </c>
      <c r="Y173" s="30"/>
      <c r="Z173" s="30"/>
      <c r="AA173" s="29">
        <f t="shared" si="69"/>
        <v>22</v>
      </c>
      <c r="AB173" s="30">
        <v>40</v>
      </c>
      <c r="AC173" s="167">
        <v>29</v>
      </c>
      <c r="AD173" s="28">
        <v>25</v>
      </c>
      <c r="AF173" s="29">
        <f t="shared" si="89"/>
        <v>176.5</v>
      </c>
      <c r="AG173" s="34" t="b">
        <f t="shared" si="90"/>
        <v>1</v>
      </c>
      <c r="AH173" s="34" t="b">
        <f t="shared" si="70"/>
        <v>0</v>
      </c>
      <c r="AI173" s="65" t="b">
        <f t="shared" si="91"/>
        <v>1</v>
      </c>
      <c r="AJ173" s="65" t="b">
        <f t="shared" si="78"/>
        <v>0</v>
      </c>
      <c r="AK173" s="65" t="b">
        <f t="shared" si="79"/>
        <v>0</v>
      </c>
      <c r="AL173" s="65" t="b">
        <f t="shared" si="92"/>
        <v>0</v>
      </c>
      <c r="AM173" s="65" t="b">
        <f t="shared" si="67"/>
        <v>0</v>
      </c>
    </row>
    <row r="174" spans="1:39" s="28" customFormat="1" x14ac:dyDescent="0.25">
      <c r="A174" s="28">
        <f t="shared" si="93"/>
        <v>161</v>
      </c>
      <c r="B174" s="71">
        <f t="shared" si="94"/>
        <v>14</v>
      </c>
      <c r="C174" s="118"/>
      <c r="D174" s="111" t="s">
        <v>586</v>
      </c>
      <c r="E174" s="111" t="s">
        <v>587</v>
      </c>
      <c r="F174" s="111" t="s">
        <v>120</v>
      </c>
      <c r="G174" s="111" t="s">
        <v>588</v>
      </c>
      <c r="H174" s="26" t="s">
        <v>0</v>
      </c>
      <c r="I174" s="155">
        <v>32</v>
      </c>
      <c r="J174" s="155"/>
      <c r="K174" s="23">
        <v>33</v>
      </c>
      <c r="L174" s="149"/>
      <c r="M174" s="23">
        <v>35</v>
      </c>
      <c r="N174" s="149"/>
      <c r="O174" s="23">
        <v>37</v>
      </c>
      <c r="P174" s="149"/>
      <c r="Q174" s="24">
        <f t="shared" si="83"/>
        <v>34.25</v>
      </c>
      <c r="R174" s="24">
        <f t="shared" si="68"/>
        <v>68.5</v>
      </c>
      <c r="S174" s="23">
        <v>60</v>
      </c>
      <c r="T174" s="149">
        <v>9</v>
      </c>
      <c r="U174" s="23">
        <v>52</v>
      </c>
      <c r="V174" s="149">
        <v>23</v>
      </c>
      <c r="W174" s="28">
        <v>0</v>
      </c>
      <c r="X174" s="28">
        <v>19</v>
      </c>
      <c r="Y174" s="30"/>
      <c r="Z174" s="30"/>
      <c r="AA174" s="29">
        <f t="shared" si="69"/>
        <v>37.33</v>
      </c>
      <c r="AB174" s="30">
        <v>20</v>
      </c>
      <c r="AC174" s="167">
        <v>35</v>
      </c>
      <c r="AD174" s="28">
        <v>38</v>
      </c>
      <c r="AF174" s="29">
        <f t="shared" si="89"/>
        <v>198.83</v>
      </c>
      <c r="AG174" s="34" t="b">
        <f t="shared" si="90"/>
        <v>1</v>
      </c>
      <c r="AH174" s="34" t="b">
        <f t="shared" si="70"/>
        <v>0</v>
      </c>
      <c r="AI174" s="65" t="b">
        <f t="shared" si="91"/>
        <v>0</v>
      </c>
      <c r="AJ174" s="65" t="b">
        <f t="shared" si="78"/>
        <v>1</v>
      </c>
      <c r="AK174" s="65" t="b">
        <f t="shared" si="79"/>
        <v>1</v>
      </c>
      <c r="AL174" s="65" t="b">
        <f t="shared" si="92"/>
        <v>0</v>
      </c>
      <c r="AM174" s="65" t="b">
        <f t="shared" si="67"/>
        <v>0</v>
      </c>
    </row>
    <row r="175" spans="1:39" s="28" customFormat="1" x14ac:dyDescent="0.25">
      <c r="A175" s="28">
        <f t="shared" si="93"/>
        <v>162</v>
      </c>
      <c r="B175" s="71">
        <f t="shared" si="94"/>
        <v>15</v>
      </c>
      <c r="C175" s="118"/>
      <c r="D175" s="111" t="s">
        <v>589</v>
      </c>
      <c r="E175" s="111" t="s">
        <v>447</v>
      </c>
      <c r="F175" s="111" t="s">
        <v>153</v>
      </c>
      <c r="G175" s="111" t="s">
        <v>590</v>
      </c>
      <c r="H175" s="26" t="s">
        <v>0</v>
      </c>
      <c r="I175" s="155">
        <v>29</v>
      </c>
      <c r="J175" s="155"/>
      <c r="K175" s="23">
        <v>37</v>
      </c>
      <c r="L175" s="149"/>
      <c r="M175" s="23">
        <v>36</v>
      </c>
      <c r="N175" s="149"/>
      <c r="O175" s="23">
        <v>39</v>
      </c>
      <c r="P175" s="149"/>
      <c r="Q175" s="24">
        <f t="shared" si="83"/>
        <v>35.25</v>
      </c>
      <c r="R175" s="24">
        <f t="shared" si="68"/>
        <v>70.5</v>
      </c>
      <c r="S175" s="23">
        <v>61</v>
      </c>
      <c r="T175" s="149">
        <v>1</v>
      </c>
      <c r="U175" s="23">
        <v>60</v>
      </c>
      <c r="V175" s="149">
        <v>7</v>
      </c>
      <c r="W175" s="28">
        <v>68</v>
      </c>
      <c r="X175" s="28">
        <v>9</v>
      </c>
      <c r="Y175" s="25"/>
      <c r="Z175" s="25"/>
      <c r="AA175" s="29">
        <f t="shared" si="69"/>
        <v>63</v>
      </c>
      <c r="AB175" s="30">
        <v>40</v>
      </c>
      <c r="AC175" s="167">
        <v>38</v>
      </c>
      <c r="AD175" s="28">
        <v>35</v>
      </c>
      <c r="AF175" s="29">
        <f t="shared" si="89"/>
        <v>246.5</v>
      </c>
      <c r="AG175" s="34" t="b">
        <f t="shared" si="90"/>
        <v>1</v>
      </c>
      <c r="AH175" s="34" t="b">
        <f t="shared" si="70"/>
        <v>1</v>
      </c>
      <c r="AI175" s="65" t="b">
        <f t="shared" si="91"/>
        <v>1</v>
      </c>
      <c r="AJ175" s="65" t="b">
        <f t="shared" si="78"/>
        <v>1</v>
      </c>
      <c r="AK175" s="65" t="b">
        <f t="shared" si="79"/>
        <v>1</v>
      </c>
      <c r="AL175" s="65" t="b">
        <f t="shared" si="92"/>
        <v>1</v>
      </c>
      <c r="AM175" s="65" t="b">
        <f t="shared" si="67"/>
        <v>1</v>
      </c>
    </row>
    <row r="176" spans="1:39" s="28" customFormat="1" x14ac:dyDescent="0.25">
      <c r="A176" s="28">
        <f t="shared" si="93"/>
        <v>163</v>
      </c>
      <c r="B176" s="71">
        <f t="shared" si="94"/>
        <v>16</v>
      </c>
      <c r="C176" s="118"/>
      <c r="D176" s="111" t="s">
        <v>591</v>
      </c>
      <c r="E176" s="111" t="s">
        <v>592</v>
      </c>
      <c r="F176" s="111" t="s">
        <v>164</v>
      </c>
      <c r="G176" s="111" t="s">
        <v>593</v>
      </c>
      <c r="H176" s="26" t="s">
        <v>0</v>
      </c>
      <c r="I176" s="155">
        <v>34</v>
      </c>
      <c r="J176" s="155"/>
      <c r="K176" s="23">
        <v>39</v>
      </c>
      <c r="L176" s="149"/>
      <c r="M176" s="23">
        <v>39</v>
      </c>
      <c r="N176" s="149"/>
      <c r="O176" s="23">
        <v>35</v>
      </c>
      <c r="P176" s="149"/>
      <c r="Q176" s="24">
        <f t="shared" si="83"/>
        <v>36.75</v>
      </c>
      <c r="R176" s="24">
        <f t="shared" si="68"/>
        <v>73.5</v>
      </c>
      <c r="S176" s="23">
        <v>63</v>
      </c>
      <c r="T176" s="149">
        <v>7</v>
      </c>
      <c r="U176" s="23">
        <v>70</v>
      </c>
      <c r="V176" s="149">
        <v>17</v>
      </c>
      <c r="W176" s="28">
        <v>67</v>
      </c>
      <c r="X176" s="28">
        <v>20</v>
      </c>
      <c r="Y176" s="25"/>
      <c r="Z176" s="25"/>
      <c r="AA176" s="29">
        <f t="shared" si="69"/>
        <v>66.67</v>
      </c>
      <c r="AB176" s="30">
        <v>40</v>
      </c>
      <c r="AC176" s="167">
        <v>41</v>
      </c>
      <c r="AD176" s="28">
        <v>41</v>
      </c>
      <c r="AF176" s="29">
        <f t="shared" si="89"/>
        <v>262.17</v>
      </c>
      <c r="AG176" s="34" t="b">
        <f t="shared" si="90"/>
        <v>1</v>
      </c>
      <c r="AH176" s="34" t="b">
        <f t="shared" si="70"/>
        <v>1</v>
      </c>
      <c r="AI176" s="65" t="b">
        <f t="shared" si="91"/>
        <v>1</v>
      </c>
      <c r="AJ176" s="65" t="b">
        <f t="shared" si="78"/>
        <v>1</v>
      </c>
      <c r="AK176" s="65" t="b">
        <f t="shared" si="79"/>
        <v>1</v>
      </c>
      <c r="AL176" s="65" t="b">
        <f t="shared" si="92"/>
        <v>1</v>
      </c>
      <c r="AM176" s="65" t="b">
        <f t="shared" si="67"/>
        <v>1</v>
      </c>
    </row>
    <row r="177" spans="1:39" s="28" customFormat="1" x14ac:dyDescent="0.25">
      <c r="A177" s="28">
        <f t="shared" si="93"/>
        <v>164</v>
      </c>
      <c r="B177" s="71">
        <f t="shared" si="94"/>
        <v>17</v>
      </c>
      <c r="C177" s="118"/>
      <c r="D177" s="111" t="s">
        <v>594</v>
      </c>
      <c r="E177" s="111" t="s">
        <v>595</v>
      </c>
      <c r="F177" s="111" t="s">
        <v>164</v>
      </c>
      <c r="G177" s="111" t="s">
        <v>596</v>
      </c>
      <c r="H177" s="26" t="s">
        <v>0</v>
      </c>
      <c r="I177" s="155">
        <v>36</v>
      </c>
      <c r="J177" s="155"/>
      <c r="K177" s="23">
        <v>36</v>
      </c>
      <c r="L177" s="149"/>
      <c r="M177" s="23">
        <v>38</v>
      </c>
      <c r="N177" s="149"/>
      <c r="O177" s="23">
        <v>37</v>
      </c>
      <c r="P177" s="149"/>
      <c r="Q177" s="24">
        <f t="shared" si="83"/>
        <v>36.75</v>
      </c>
      <c r="R177" s="24">
        <f t="shared" si="68"/>
        <v>73.5</v>
      </c>
      <c r="S177" s="23">
        <v>69</v>
      </c>
      <c r="T177" s="149">
        <v>18</v>
      </c>
      <c r="U177" s="23">
        <v>76</v>
      </c>
      <c r="V177" s="149">
        <v>18</v>
      </c>
      <c r="W177" s="28">
        <v>70</v>
      </c>
      <c r="X177" s="28">
        <v>15</v>
      </c>
      <c r="Y177" s="30"/>
      <c r="Z177" s="30"/>
      <c r="AA177" s="29">
        <f t="shared" si="69"/>
        <v>71.67</v>
      </c>
      <c r="AB177" s="30">
        <v>20</v>
      </c>
      <c r="AC177" s="167">
        <v>39</v>
      </c>
      <c r="AD177" s="28">
        <v>34</v>
      </c>
      <c r="AF177" s="29">
        <f t="shared" si="89"/>
        <v>238.17</v>
      </c>
      <c r="AG177" s="34" t="b">
        <f t="shared" si="90"/>
        <v>1</v>
      </c>
      <c r="AH177" s="34" t="b">
        <f t="shared" si="70"/>
        <v>1</v>
      </c>
      <c r="AI177" s="65" t="b">
        <f t="shared" ref="AI177:AI186" si="95">IF(AB177,AB177=40)</f>
        <v>0</v>
      </c>
      <c r="AJ177" s="65" t="b">
        <f t="shared" ref="AJ177:AJ186" si="96">IF(AC177,AC177&gt;=32,AC177&lt;32)</f>
        <v>1</v>
      </c>
      <c r="AK177" s="65" t="b">
        <f t="shared" ref="AK177:AK186" si="97">IF(AD177,AD177&gt;=35,AD177&lt;35)</f>
        <v>0</v>
      </c>
      <c r="AL177" s="65" t="b">
        <f t="shared" si="92"/>
        <v>1</v>
      </c>
      <c r="AM177" s="65" t="b">
        <f t="shared" si="67"/>
        <v>0</v>
      </c>
    </row>
    <row r="178" spans="1:39" s="28" customFormat="1" x14ac:dyDescent="0.25">
      <c r="A178" s="28">
        <f t="shared" si="93"/>
        <v>165</v>
      </c>
      <c r="B178" s="71">
        <f t="shared" si="94"/>
        <v>18</v>
      </c>
      <c r="C178" s="118"/>
      <c r="D178" s="111" t="s">
        <v>597</v>
      </c>
      <c r="E178" s="111" t="s">
        <v>598</v>
      </c>
      <c r="F178" s="111" t="s">
        <v>203</v>
      </c>
      <c r="G178" s="111" t="s">
        <v>599</v>
      </c>
      <c r="H178" s="26" t="s">
        <v>0</v>
      </c>
      <c r="I178" s="155">
        <v>31</v>
      </c>
      <c r="J178" s="155"/>
      <c r="K178" s="23">
        <v>34</v>
      </c>
      <c r="L178" s="149"/>
      <c r="M178" s="23">
        <v>38</v>
      </c>
      <c r="N178" s="149"/>
      <c r="O178" s="23">
        <v>36</v>
      </c>
      <c r="P178" s="149"/>
      <c r="Q178" s="24">
        <f t="shared" si="83"/>
        <v>34.75</v>
      </c>
      <c r="R178" s="24">
        <f t="shared" si="68"/>
        <v>69.5</v>
      </c>
      <c r="S178" s="23">
        <v>69</v>
      </c>
      <c r="T178" s="149">
        <v>21</v>
      </c>
      <c r="U178" s="23">
        <v>67</v>
      </c>
      <c r="V178" s="149">
        <v>3</v>
      </c>
      <c r="W178" s="28">
        <v>68</v>
      </c>
      <c r="X178" s="28">
        <v>6</v>
      </c>
      <c r="Y178" s="30"/>
      <c r="Z178" s="30"/>
      <c r="AA178" s="29">
        <f t="shared" si="69"/>
        <v>68</v>
      </c>
      <c r="AB178" s="30">
        <v>40</v>
      </c>
      <c r="AC178" s="167">
        <v>38</v>
      </c>
      <c r="AD178" s="28">
        <v>40</v>
      </c>
      <c r="AF178" s="29">
        <f t="shared" si="89"/>
        <v>255.5</v>
      </c>
      <c r="AG178" s="34" t="b">
        <f t="shared" si="90"/>
        <v>1</v>
      </c>
      <c r="AH178" s="34" t="b">
        <f t="shared" si="70"/>
        <v>1</v>
      </c>
      <c r="AI178" s="65" t="b">
        <f t="shared" si="95"/>
        <v>1</v>
      </c>
      <c r="AJ178" s="65" t="b">
        <f t="shared" si="96"/>
        <v>1</v>
      </c>
      <c r="AK178" s="65" t="b">
        <f t="shared" si="97"/>
        <v>1</v>
      </c>
      <c r="AL178" s="65" t="b">
        <f t="shared" si="92"/>
        <v>1</v>
      </c>
      <c r="AM178" s="65" t="b">
        <f t="shared" si="67"/>
        <v>1</v>
      </c>
    </row>
    <row r="179" spans="1:39" s="28" customFormat="1" x14ac:dyDescent="0.25">
      <c r="A179" s="28">
        <f t="shared" si="93"/>
        <v>166</v>
      </c>
      <c r="B179" s="71">
        <f t="shared" si="94"/>
        <v>19</v>
      </c>
      <c r="C179" s="118"/>
      <c r="D179" s="111" t="s">
        <v>600</v>
      </c>
      <c r="E179" s="111" t="s">
        <v>464</v>
      </c>
      <c r="F179" s="111" t="s">
        <v>348</v>
      </c>
      <c r="G179" s="111" t="s">
        <v>601</v>
      </c>
      <c r="H179" s="26" t="s">
        <v>0</v>
      </c>
      <c r="I179" s="155">
        <v>32</v>
      </c>
      <c r="J179" s="155"/>
      <c r="K179" s="23">
        <v>38</v>
      </c>
      <c r="L179" s="149"/>
      <c r="M179" s="23">
        <v>36</v>
      </c>
      <c r="N179" s="149"/>
      <c r="O179" s="23">
        <v>38</v>
      </c>
      <c r="P179" s="149"/>
      <c r="Q179" s="24">
        <f t="shared" si="83"/>
        <v>36</v>
      </c>
      <c r="R179" s="24">
        <f t="shared" si="68"/>
        <v>72</v>
      </c>
      <c r="S179" s="23">
        <v>67</v>
      </c>
      <c r="T179" s="149">
        <v>16</v>
      </c>
      <c r="U179" s="23">
        <v>69</v>
      </c>
      <c r="V179" s="149">
        <v>20</v>
      </c>
      <c r="W179" s="28">
        <v>73</v>
      </c>
      <c r="X179" s="28">
        <v>3</v>
      </c>
      <c r="Y179" s="30"/>
      <c r="Z179" s="30"/>
      <c r="AA179" s="29">
        <f t="shared" si="69"/>
        <v>69.67</v>
      </c>
      <c r="AB179" s="30">
        <v>40</v>
      </c>
      <c r="AC179" s="167">
        <v>33</v>
      </c>
      <c r="AD179" s="28">
        <v>38</v>
      </c>
      <c r="AF179" s="29">
        <f t="shared" si="89"/>
        <v>252.67</v>
      </c>
      <c r="AG179" s="34" t="b">
        <f t="shared" si="90"/>
        <v>1</v>
      </c>
      <c r="AH179" s="34" t="b">
        <f t="shared" si="70"/>
        <v>1</v>
      </c>
      <c r="AI179" s="65" t="b">
        <f t="shared" si="95"/>
        <v>1</v>
      </c>
      <c r="AJ179" s="65" t="b">
        <f t="shared" si="96"/>
        <v>1</v>
      </c>
      <c r="AK179" s="65" t="b">
        <f t="shared" si="97"/>
        <v>1</v>
      </c>
      <c r="AL179" s="65" t="b">
        <f t="shared" si="92"/>
        <v>1</v>
      </c>
      <c r="AM179" s="65" t="b">
        <f t="shared" si="67"/>
        <v>1</v>
      </c>
    </row>
    <row r="180" spans="1:39" s="28" customFormat="1" x14ac:dyDescent="0.25">
      <c r="A180" s="28">
        <f t="shared" si="93"/>
        <v>167</v>
      </c>
      <c r="B180" s="71">
        <f t="shared" si="94"/>
        <v>20</v>
      </c>
      <c r="C180" s="118"/>
      <c r="D180" s="111" t="s">
        <v>602</v>
      </c>
      <c r="E180" s="111" t="s">
        <v>603</v>
      </c>
      <c r="F180" s="111" t="s">
        <v>113</v>
      </c>
      <c r="G180" s="111" t="s">
        <v>604</v>
      </c>
      <c r="H180" s="26" t="s">
        <v>0</v>
      </c>
      <c r="I180" s="155">
        <v>31</v>
      </c>
      <c r="J180" s="155"/>
      <c r="K180" s="23">
        <v>35</v>
      </c>
      <c r="L180" s="149"/>
      <c r="M180" s="23">
        <v>36</v>
      </c>
      <c r="N180" s="149"/>
      <c r="O180" s="23">
        <v>36</v>
      </c>
      <c r="P180" s="149"/>
      <c r="Q180" s="24">
        <f t="shared" si="83"/>
        <v>34.5</v>
      </c>
      <c r="R180" s="24">
        <f t="shared" si="68"/>
        <v>69</v>
      </c>
      <c r="S180" s="23">
        <v>62</v>
      </c>
      <c r="T180" s="149">
        <v>9</v>
      </c>
      <c r="U180" s="23">
        <v>68</v>
      </c>
      <c r="V180" s="149">
        <v>21</v>
      </c>
      <c r="W180" s="28">
        <v>65</v>
      </c>
      <c r="X180" s="28">
        <v>19</v>
      </c>
      <c r="Y180" s="30"/>
      <c r="Z180" s="30"/>
      <c r="AA180" s="29">
        <f t="shared" si="69"/>
        <v>65</v>
      </c>
      <c r="AB180" s="30">
        <v>40</v>
      </c>
      <c r="AC180" s="167">
        <v>38</v>
      </c>
      <c r="AD180" s="28">
        <v>44</v>
      </c>
      <c r="AF180" s="29">
        <f t="shared" si="89"/>
        <v>256</v>
      </c>
      <c r="AG180" s="34" t="b">
        <f t="shared" si="90"/>
        <v>1</v>
      </c>
      <c r="AH180" s="34" t="b">
        <f t="shared" si="70"/>
        <v>1</v>
      </c>
      <c r="AI180" s="65" t="b">
        <f t="shared" si="95"/>
        <v>1</v>
      </c>
      <c r="AJ180" s="65" t="b">
        <f t="shared" si="96"/>
        <v>1</v>
      </c>
      <c r="AK180" s="65" t="b">
        <f t="shared" si="97"/>
        <v>1</v>
      </c>
      <c r="AL180" s="65" t="b">
        <f t="shared" si="92"/>
        <v>1</v>
      </c>
      <c r="AM180" s="65" t="b">
        <f t="shared" si="67"/>
        <v>1</v>
      </c>
    </row>
    <row r="181" spans="1:39" s="28" customFormat="1" x14ac:dyDescent="0.25">
      <c r="A181" s="28">
        <f t="shared" si="93"/>
        <v>168</v>
      </c>
      <c r="B181" s="71">
        <f t="shared" si="94"/>
        <v>21</v>
      </c>
      <c r="C181" s="118"/>
      <c r="D181" s="111" t="s">
        <v>605</v>
      </c>
      <c r="E181" s="111" t="s">
        <v>606</v>
      </c>
      <c r="F181" s="111" t="s">
        <v>240</v>
      </c>
      <c r="G181" s="111" t="s">
        <v>607</v>
      </c>
      <c r="H181" s="26" t="s">
        <v>0</v>
      </c>
      <c r="I181" s="155">
        <v>25</v>
      </c>
      <c r="J181" s="155"/>
      <c r="K181" s="23">
        <v>33</v>
      </c>
      <c r="L181" s="149"/>
      <c r="M181" s="23">
        <v>36</v>
      </c>
      <c r="N181" s="149"/>
      <c r="O181" s="23">
        <v>30</v>
      </c>
      <c r="P181" s="149"/>
      <c r="Q181" s="24">
        <f t="shared" si="83"/>
        <v>31</v>
      </c>
      <c r="R181" s="24">
        <f t="shared" si="68"/>
        <v>62</v>
      </c>
      <c r="S181" s="23">
        <v>52</v>
      </c>
      <c r="T181" s="149">
        <v>13</v>
      </c>
      <c r="U181" s="23">
        <v>48</v>
      </c>
      <c r="V181" s="149">
        <v>24</v>
      </c>
      <c r="W181" s="28">
        <v>52</v>
      </c>
      <c r="X181" s="28">
        <v>6</v>
      </c>
      <c r="Y181" s="30"/>
      <c r="Z181" s="30"/>
      <c r="AA181" s="29">
        <f t="shared" si="69"/>
        <v>50.67</v>
      </c>
      <c r="AB181" s="30">
        <v>40</v>
      </c>
      <c r="AC181" s="167">
        <v>32</v>
      </c>
      <c r="AD181" s="28">
        <v>33</v>
      </c>
      <c r="AF181" s="29">
        <f t="shared" si="89"/>
        <v>217.67</v>
      </c>
      <c r="AG181" s="34" t="b">
        <f t="shared" si="90"/>
        <v>1</v>
      </c>
      <c r="AH181" s="34" t="b">
        <f t="shared" si="70"/>
        <v>0</v>
      </c>
      <c r="AI181" s="65" t="b">
        <f t="shared" si="95"/>
        <v>1</v>
      </c>
      <c r="AJ181" s="65" t="b">
        <f t="shared" si="96"/>
        <v>1</v>
      </c>
      <c r="AK181" s="65" t="b">
        <f t="shared" si="97"/>
        <v>0</v>
      </c>
      <c r="AL181" s="65" t="b">
        <f t="shared" si="92"/>
        <v>1</v>
      </c>
      <c r="AM181" s="65" t="b">
        <f t="shared" si="67"/>
        <v>0</v>
      </c>
    </row>
    <row r="182" spans="1:39" s="28" customFormat="1" x14ac:dyDescent="0.25">
      <c r="A182" s="28">
        <f t="shared" si="93"/>
        <v>169</v>
      </c>
      <c r="B182" s="71">
        <f t="shared" si="94"/>
        <v>22</v>
      </c>
      <c r="C182" s="118"/>
      <c r="D182" s="111" t="s">
        <v>608</v>
      </c>
      <c r="E182" s="111" t="s">
        <v>609</v>
      </c>
      <c r="F182" s="111" t="s">
        <v>171</v>
      </c>
      <c r="G182" s="111" t="s">
        <v>610</v>
      </c>
      <c r="H182" s="26" t="s">
        <v>0</v>
      </c>
      <c r="I182" s="155">
        <v>34</v>
      </c>
      <c r="J182" s="155"/>
      <c r="K182" s="23">
        <v>37</v>
      </c>
      <c r="L182" s="149"/>
      <c r="M182" s="23">
        <v>38</v>
      </c>
      <c r="N182" s="149"/>
      <c r="O182" s="23">
        <v>38</v>
      </c>
      <c r="P182" s="149"/>
      <c r="Q182" s="24">
        <f t="shared" si="83"/>
        <v>36.75</v>
      </c>
      <c r="R182" s="24">
        <f t="shared" si="68"/>
        <v>73.5</v>
      </c>
      <c r="S182" s="23">
        <v>53</v>
      </c>
      <c r="T182" s="149">
        <v>14</v>
      </c>
      <c r="U182" s="23">
        <v>58</v>
      </c>
      <c r="V182" s="149">
        <v>11</v>
      </c>
      <c r="W182" s="28">
        <v>72</v>
      </c>
      <c r="X182" s="28">
        <v>20</v>
      </c>
      <c r="Y182" s="30"/>
      <c r="Z182" s="30"/>
      <c r="AA182" s="29">
        <f t="shared" si="69"/>
        <v>61</v>
      </c>
      <c r="AB182" s="30">
        <v>40</v>
      </c>
      <c r="AC182" s="167">
        <v>37</v>
      </c>
      <c r="AD182" s="28">
        <v>43</v>
      </c>
      <c r="AF182" s="29">
        <f t="shared" si="89"/>
        <v>254.5</v>
      </c>
      <c r="AG182" s="34" t="b">
        <f t="shared" si="90"/>
        <v>1</v>
      </c>
      <c r="AH182" s="34" t="b">
        <f t="shared" si="70"/>
        <v>1</v>
      </c>
      <c r="AI182" s="65" t="b">
        <f t="shared" si="95"/>
        <v>1</v>
      </c>
      <c r="AJ182" s="65" t="b">
        <f t="shared" si="96"/>
        <v>1</v>
      </c>
      <c r="AK182" s="65" t="b">
        <f t="shared" si="97"/>
        <v>1</v>
      </c>
      <c r="AL182" s="65" t="b">
        <f t="shared" si="92"/>
        <v>1</v>
      </c>
      <c r="AM182" s="65" t="b">
        <f t="shared" si="67"/>
        <v>1</v>
      </c>
    </row>
    <row r="183" spans="1:39" s="28" customFormat="1" x14ac:dyDescent="0.25">
      <c r="A183" s="28">
        <f t="shared" si="93"/>
        <v>170</v>
      </c>
      <c r="B183" s="71">
        <f t="shared" si="94"/>
        <v>23</v>
      </c>
      <c r="C183" s="122"/>
      <c r="D183" s="111" t="s">
        <v>611</v>
      </c>
      <c r="E183" s="111" t="s">
        <v>612</v>
      </c>
      <c r="F183" s="111" t="s">
        <v>142</v>
      </c>
      <c r="G183" s="111" t="s">
        <v>613</v>
      </c>
      <c r="H183" s="26" t="s">
        <v>0</v>
      </c>
      <c r="I183" s="155">
        <v>23</v>
      </c>
      <c r="J183" s="155"/>
      <c r="K183" s="23">
        <v>33</v>
      </c>
      <c r="L183" s="149"/>
      <c r="M183" s="23">
        <v>35</v>
      </c>
      <c r="N183" s="149"/>
      <c r="O183" s="23">
        <v>31</v>
      </c>
      <c r="P183" s="149"/>
      <c r="Q183" s="24">
        <f t="shared" si="83"/>
        <v>30.5</v>
      </c>
      <c r="R183" s="24">
        <f t="shared" si="68"/>
        <v>61</v>
      </c>
      <c r="S183" s="23">
        <v>56</v>
      </c>
      <c r="T183" s="149">
        <v>24</v>
      </c>
      <c r="U183" s="23">
        <v>61</v>
      </c>
      <c r="V183" s="149">
        <v>23</v>
      </c>
      <c r="W183" s="28">
        <v>64</v>
      </c>
      <c r="X183" s="28">
        <v>16</v>
      </c>
      <c r="Y183" s="30"/>
      <c r="Z183" s="30"/>
      <c r="AA183" s="29">
        <f t="shared" si="69"/>
        <v>60.33</v>
      </c>
      <c r="AB183" s="30">
        <v>30</v>
      </c>
      <c r="AC183" s="167">
        <v>32</v>
      </c>
      <c r="AD183" s="28">
        <v>36</v>
      </c>
      <c r="AF183" s="29">
        <f t="shared" si="89"/>
        <v>219.33</v>
      </c>
      <c r="AG183" s="34" t="b">
        <f t="shared" si="90"/>
        <v>1</v>
      </c>
      <c r="AH183" s="34" t="b">
        <f t="shared" si="70"/>
        <v>1</v>
      </c>
      <c r="AI183" s="65" t="b">
        <f t="shared" si="95"/>
        <v>0</v>
      </c>
      <c r="AJ183" s="65" t="b">
        <f t="shared" si="96"/>
        <v>1</v>
      </c>
      <c r="AK183" s="65" t="b">
        <f t="shared" si="97"/>
        <v>1</v>
      </c>
      <c r="AL183" s="65" t="b">
        <f t="shared" si="92"/>
        <v>1</v>
      </c>
      <c r="AM183" s="65" t="b">
        <f t="shared" ref="AM183:AM244" si="98">AND(AG183:AL183)</f>
        <v>0</v>
      </c>
    </row>
    <row r="184" spans="1:39" s="28" customFormat="1" x14ac:dyDescent="0.25">
      <c r="A184" s="28">
        <f t="shared" si="93"/>
        <v>171</v>
      </c>
      <c r="B184" s="71">
        <f t="shared" si="94"/>
        <v>24</v>
      </c>
      <c r="C184" s="118"/>
      <c r="D184" s="111" t="s">
        <v>614</v>
      </c>
      <c r="E184" s="111" t="s">
        <v>363</v>
      </c>
      <c r="F184" s="111" t="s">
        <v>120</v>
      </c>
      <c r="G184" s="111" t="s">
        <v>615</v>
      </c>
      <c r="H184" s="26" t="s">
        <v>0</v>
      </c>
      <c r="I184" s="155">
        <v>31</v>
      </c>
      <c r="J184" s="155"/>
      <c r="K184" s="23">
        <v>37</v>
      </c>
      <c r="L184" s="149"/>
      <c r="M184" s="23">
        <v>34</v>
      </c>
      <c r="N184" s="149"/>
      <c r="O184" s="23">
        <v>37</v>
      </c>
      <c r="P184" s="149"/>
      <c r="Q184" s="24">
        <f t="shared" si="83"/>
        <v>34.75</v>
      </c>
      <c r="R184" s="24">
        <f t="shared" ref="R184:R245" si="99">Q184*2</f>
        <v>69.5</v>
      </c>
      <c r="S184" s="23">
        <v>47</v>
      </c>
      <c r="T184" s="149">
        <v>23</v>
      </c>
      <c r="U184" s="23">
        <v>47</v>
      </c>
      <c r="V184" s="149">
        <v>15</v>
      </c>
      <c r="W184" s="28">
        <v>52</v>
      </c>
      <c r="X184" s="28">
        <v>21</v>
      </c>
      <c r="Y184" s="30"/>
      <c r="Z184" s="30"/>
      <c r="AA184" s="29">
        <f t="shared" ref="AA184:AA245" si="100">AVERAGE(S184,U184,W184,Y184)</f>
        <v>48.67</v>
      </c>
      <c r="AB184" s="30">
        <v>30</v>
      </c>
      <c r="AC184" s="167">
        <v>35</v>
      </c>
      <c r="AD184" s="28">
        <v>33</v>
      </c>
      <c r="AF184" s="29">
        <f t="shared" si="89"/>
        <v>216.17</v>
      </c>
      <c r="AG184" s="34" t="b">
        <f t="shared" si="90"/>
        <v>1</v>
      </c>
      <c r="AH184" s="34" t="b">
        <f t="shared" ref="AH184:AH245" si="101">IF(AA184,AA184&gt;=56,AA184&lt;56)</f>
        <v>0</v>
      </c>
      <c r="AI184" s="65" t="b">
        <f t="shared" si="95"/>
        <v>0</v>
      </c>
      <c r="AJ184" s="65" t="b">
        <f t="shared" si="96"/>
        <v>1</v>
      </c>
      <c r="AK184" s="65" t="b">
        <f t="shared" si="97"/>
        <v>0</v>
      </c>
      <c r="AL184" s="65" t="b">
        <f t="shared" si="92"/>
        <v>1</v>
      </c>
      <c r="AM184" s="65" t="b">
        <f t="shared" si="98"/>
        <v>0</v>
      </c>
    </row>
    <row r="185" spans="1:39" s="28" customFormat="1" x14ac:dyDescent="0.25">
      <c r="A185" s="28">
        <f>A184+1</f>
        <v>172</v>
      </c>
      <c r="B185" s="71">
        <f>B184+1</f>
        <v>25</v>
      </c>
      <c r="C185" s="118"/>
      <c r="D185" s="111" t="s">
        <v>616</v>
      </c>
      <c r="E185" s="111" t="s">
        <v>617</v>
      </c>
      <c r="F185" s="111" t="s">
        <v>181</v>
      </c>
      <c r="G185" s="111" t="s">
        <v>618</v>
      </c>
      <c r="H185" s="26" t="s">
        <v>0</v>
      </c>
      <c r="I185" s="155">
        <v>28</v>
      </c>
      <c r="J185" s="155"/>
      <c r="K185" s="150">
        <v>34</v>
      </c>
      <c r="L185" s="150"/>
      <c r="M185" s="150">
        <v>36</v>
      </c>
      <c r="N185" s="150"/>
      <c r="O185" s="150">
        <v>35</v>
      </c>
      <c r="P185" s="150"/>
      <c r="Q185" s="24">
        <f t="shared" ref="Q185" si="102">AVERAGE(I185,K185,M185,O185)</f>
        <v>33.25</v>
      </c>
      <c r="R185" s="24">
        <f t="shared" ref="R185" si="103">Q185*2</f>
        <v>66.5</v>
      </c>
      <c r="S185" s="150">
        <v>44</v>
      </c>
      <c r="T185" s="150">
        <v>11</v>
      </c>
      <c r="U185" s="150">
        <v>59</v>
      </c>
      <c r="V185" s="150">
        <v>12</v>
      </c>
      <c r="W185" s="28">
        <v>66</v>
      </c>
      <c r="X185" s="28">
        <v>8</v>
      </c>
      <c r="Y185" s="30"/>
      <c r="Z185" s="30"/>
      <c r="AA185" s="29">
        <f t="shared" ref="AA185" si="104">AVERAGE(S185,U185,W185,Y185)</f>
        <v>56.33</v>
      </c>
      <c r="AB185" s="30">
        <v>30</v>
      </c>
      <c r="AC185" s="167">
        <v>34</v>
      </c>
      <c r="AD185" s="28">
        <v>45</v>
      </c>
      <c r="AF185" s="29">
        <f t="shared" ref="AF185" si="105">SUM(R185 + AA185 +AB185 + AC185 + AD185)</f>
        <v>231.83</v>
      </c>
      <c r="AG185" s="34" t="b">
        <f t="shared" ref="AG185" si="106">IF(R185,R185&gt;=56,R185&lt;56)</f>
        <v>1</v>
      </c>
      <c r="AH185" s="34" t="b">
        <f t="shared" ref="AH185" si="107">IF(AA185,AA185&gt;=56,AA185&lt;56)</f>
        <v>1</v>
      </c>
      <c r="AI185" s="65" t="b">
        <f t="shared" ref="AI185" si="108">IF(AB185,AB185=40)</f>
        <v>0</v>
      </c>
      <c r="AJ185" s="65" t="b">
        <f t="shared" ref="AJ185" si="109">IF(AC185,AC185&gt;=32,AC185&lt;32)</f>
        <v>1</v>
      </c>
      <c r="AK185" s="65" t="b">
        <f t="shared" ref="AK185" si="110">IF(AD185,AD185&gt;=35,AD185&lt;35)</f>
        <v>1</v>
      </c>
      <c r="AL185" s="65" t="b">
        <f t="shared" ref="AL185" si="111">IF(AF185,AF185&gt;=207,AF185&lt;207)</f>
        <v>1</v>
      </c>
      <c r="AM185" s="65" t="b">
        <f t="shared" ref="AM185" si="112">AND(AG185:AL185)</f>
        <v>0</v>
      </c>
    </row>
    <row r="186" spans="1:39" s="28" customFormat="1" x14ac:dyDescent="0.25">
      <c r="A186" s="28">
        <f>A185+1</f>
        <v>173</v>
      </c>
      <c r="B186" s="71">
        <f>B185+1</f>
        <v>26</v>
      </c>
      <c r="C186" s="23"/>
      <c r="D186" s="111" t="s">
        <v>619</v>
      </c>
      <c r="E186" s="111" t="s">
        <v>620</v>
      </c>
      <c r="F186" s="111" t="s">
        <v>348</v>
      </c>
      <c r="G186" s="111" t="s">
        <v>621</v>
      </c>
      <c r="H186" s="26" t="s">
        <v>0</v>
      </c>
      <c r="I186" s="155">
        <v>29</v>
      </c>
      <c r="J186" s="155"/>
      <c r="K186" s="23">
        <v>31</v>
      </c>
      <c r="L186" s="149"/>
      <c r="M186" s="23">
        <v>31</v>
      </c>
      <c r="N186" s="149"/>
      <c r="O186" s="23">
        <v>28</v>
      </c>
      <c r="P186" s="149"/>
      <c r="Q186" s="24">
        <f t="shared" si="83"/>
        <v>29.75</v>
      </c>
      <c r="R186" s="24">
        <f t="shared" si="99"/>
        <v>59.5</v>
      </c>
      <c r="S186" s="23">
        <v>50</v>
      </c>
      <c r="T186" s="149">
        <v>8</v>
      </c>
      <c r="U186" s="23">
        <v>58</v>
      </c>
      <c r="V186" s="149">
        <v>9</v>
      </c>
      <c r="W186" s="28">
        <v>69</v>
      </c>
      <c r="X186" s="28">
        <v>19</v>
      </c>
      <c r="Y186" s="30"/>
      <c r="Z186" s="30"/>
      <c r="AA186" s="29">
        <f t="shared" si="100"/>
        <v>59</v>
      </c>
      <c r="AB186" s="30">
        <v>40</v>
      </c>
      <c r="AC186" s="167">
        <v>29</v>
      </c>
      <c r="AD186" s="28">
        <v>37</v>
      </c>
      <c r="AF186" s="29">
        <f t="shared" si="89"/>
        <v>224.5</v>
      </c>
      <c r="AG186" s="34" t="b">
        <f t="shared" si="90"/>
        <v>1</v>
      </c>
      <c r="AH186" s="34" t="b">
        <f t="shared" si="101"/>
        <v>1</v>
      </c>
      <c r="AI186" s="65" t="b">
        <f t="shared" si="95"/>
        <v>1</v>
      </c>
      <c r="AJ186" s="65" t="b">
        <f t="shared" si="96"/>
        <v>0</v>
      </c>
      <c r="AK186" s="65" t="b">
        <f t="shared" si="97"/>
        <v>1</v>
      </c>
      <c r="AL186" s="65" t="b">
        <f t="shared" si="92"/>
        <v>1</v>
      </c>
      <c r="AM186" s="65" t="b">
        <f t="shared" si="98"/>
        <v>0</v>
      </c>
    </row>
    <row r="187" spans="1:39" s="28" customFormat="1" ht="16.5" thickBot="1" x14ac:dyDescent="0.3">
      <c r="H187" s="44" t="s">
        <v>18</v>
      </c>
      <c r="I187" s="45">
        <f>AVERAGE(I161:I186)</f>
        <v>30.81</v>
      </c>
      <c r="J187" s="45"/>
      <c r="K187" s="45">
        <f>AVERAGE(K161:K186)</f>
        <v>35.19</v>
      </c>
      <c r="L187" s="45"/>
      <c r="M187" s="45">
        <f>AVERAGE(M161:M186)</f>
        <v>35.380000000000003</v>
      </c>
      <c r="N187" s="45"/>
      <c r="O187" s="45">
        <f>AVERAGE(O161:O186)</f>
        <v>35.15</v>
      </c>
      <c r="P187" s="45"/>
      <c r="Q187" s="52">
        <f>(I187+K187+M187)/3</f>
        <v>33.79</v>
      </c>
      <c r="R187" s="52">
        <f t="shared" si="99"/>
        <v>67.58</v>
      </c>
      <c r="S187" s="45">
        <f>AVERAGE(S161:S186)</f>
        <v>50.65</v>
      </c>
      <c r="T187" s="45"/>
      <c r="U187" s="45">
        <f>AVERAGE(U161:U186)</f>
        <v>60.96</v>
      </c>
      <c r="V187" s="45"/>
      <c r="W187" s="45">
        <f t="shared" ref="W187:Y187" si="113">AVERAGE(W161:W183)</f>
        <v>59.35</v>
      </c>
      <c r="X187" s="45"/>
      <c r="Y187" s="45" t="e">
        <f t="shared" si="113"/>
        <v>#DIV/0!</v>
      </c>
      <c r="Z187" s="45"/>
      <c r="AA187" s="63">
        <f>(S187+U187+W187)/3</f>
        <v>56.99</v>
      </c>
      <c r="AB187" s="45">
        <f>AVERAGE(AB161:AB186)</f>
        <v>36.54</v>
      </c>
      <c r="AC187" s="45">
        <f>AVERAGE(AC161:AC186)</f>
        <v>34.729999999999997</v>
      </c>
      <c r="AD187" s="45">
        <f>AVERAGE(AD161:AD186)</f>
        <v>38.19</v>
      </c>
      <c r="AE187" s="45" t="e">
        <f>AVERAGE(AE161:AE186)</f>
        <v>#DIV/0!</v>
      </c>
      <c r="AF187" s="29"/>
      <c r="AG187" s="34"/>
      <c r="AH187" s="34"/>
      <c r="AL187" s="65"/>
      <c r="AM187" s="65"/>
    </row>
    <row r="188" spans="1:39" s="28" customFormat="1" ht="31.5" x14ac:dyDescent="0.25">
      <c r="A188" s="28" t="s">
        <v>17</v>
      </c>
      <c r="B188" s="71"/>
      <c r="C188" s="26"/>
      <c r="D188" s="64" t="s">
        <v>101</v>
      </c>
      <c r="E188" s="64" t="s">
        <v>2</v>
      </c>
      <c r="F188" s="65" t="s">
        <v>3</v>
      </c>
      <c r="G188" s="65" t="s">
        <v>38</v>
      </c>
      <c r="H188" s="65" t="s">
        <v>4</v>
      </c>
      <c r="I188" s="37"/>
      <c r="J188" s="37"/>
      <c r="K188" s="37"/>
      <c r="L188" s="37"/>
      <c r="M188" s="37"/>
      <c r="N188" s="37"/>
      <c r="O188" s="37"/>
      <c r="P188" s="37"/>
      <c r="Q188" s="33"/>
      <c r="R188" s="24"/>
      <c r="S188" s="37"/>
      <c r="T188" s="37"/>
      <c r="U188" s="37"/>
      <c r="V188" s="37"/>
      <c r="W188" s="75"/>
      <c r="X188" s="75"/>
      <c r="Y188" s="76"/>
      <c r="Z188" s="76"/>
      <c r="AA188" s="29"/>
      <c r="AB188" s="76"/>
      <c r="AC188" s="76"/>
      <c r="AD188" s="75"/>
      <c r="AE188" s="75"/>
      <c r="AF188" s="29"/>
      <c r="AG188" s="34"/>
      <c r="AH188" s="34"/>
      <c r="AL188" s="65"/>
      <c r="AM188" s="65"/>
    </row>
    <row r="189" spans="1:39" s="28" customFormat="1" x14ac:dyDescent="0.25">
      <c r="A189" s="28">
        <v>174</v>
      </c>
      <c r="B189" s="71">
        <v>1</v>
      </c>
      <c r="C189" s="125"/>
      <c r="D189" t="s">
        <v>622</v>
      </c>
      <c r="E189" t="s">
        <v>623</v>
      </c>
      <c r="F189" t="s">
        <v>149</v>
      </c>
      <c r="G189" t="s">
        <v>624</v>
      </c>
      <c r="H189" s="26" t="s">
        <v>24</v>
      </c>
      <c r="I189" s="155">
        <v>34</v>
      </c>
      <c r="J189" s="155"/>
      <c r="K189" s="23">
        <v>38</v>
      </c>
      <c r="L189" s="149"/>
      <c r="M189" s="23">
        <v>38</v>
      </c>
      <c r="N189" s="149"/>
      <c r="O189" s="23">
        <v>37</v>
      </c>
      <c r="P189" s="149"/>
      <c r="Q189" s="24">
        <f t="shared" si="83"/>
        <v>36.75</v>
      </c>
      <c r="R189" s="24">
        <f t="shared" si="99"/>
        <v>73.5</v>
      </c>
      <c r="S189" s="148">
        <v>74</v>
      </c>
      <c r="T189" s="149">
        <v>17</v>
      </c>
      <c r="U189" s="148">
        <v>78</v>
      </c>
      <c r="V189" s="149">
        <v>16</v>
      </c>
      <c r="W189" s="28">
        <v>73</v>
      </c>
      <c r="X189" s="28">
        <v>14</v>
      </c>
      <c r="Y189" s="30"/>
      <c r="Z189" s="30"/>
      <c r="AA189" s="29">
        <f t="shared" si="100"/>
        <v>75</v>
      </c>
      <c r="AB189" s="30">
        <v>40</v>
      </c>
      <c r="AC189" s="167">
        <v>39</v>
      </c>
      <c r="AD189" s="30">
        <v>44</v>
      </c>
      <c r="AF189" s="29">
        <f t="shared" ref="AF189:AF212" si="114">SUM(R189 + AA189 +AB189 + AC189 + AD189)</f>
        <v>271.5</v>
      </c>
      <c r="AG189" s="34" t="b">
        <f t="shared" ref="AG189:AG212" si="115">IF(R189,R189&gt;=56,R189&lt;56)</f>
        <v>1</v>
      </c>
      <c r="AH189" s="34" t="b">
        <f t="shared" si="101"/>
        <v>1</v>
      </c>
      <c r="AI189" s="65" t="b">
        <f t="shared" ref="AI189:AI212" si="116">IF(AB189,AB189=40)</f>
        <v>1</v>
      </c>
      <c r="AJ189" s="65" t="b">
        <f t="shared" si="78"/>
        <v>1</v>
      </c>
      <c r="AK189" s="65" t="b">
        <f t="shared" si="79"/>
        <v>1</v>
      </c>
      <c r="AL189" s="65" t="b">
        <f t="shared" ref="AL189:AL212" si="117">IF(AF189,AF189&gt;=207,AF189&lt;207)</f>
        <v>1</v>
      </c>
      <c r="AM189" s="65" t="b">
        <f t="shared" si="98"/>
        <v>1</v>
      </c>
    </row>
    <row r="190" spans="1:39" s="28" customFormat="1" x14ac:dyDescent="0.25">
      <c r="A190" s="28">
        <f t="shared" ref="A190:A211" si="118">A189+1</f>
        <v>175</v>
      </c>
      <c r="B190" s="71">
        <f t="shared" ref="B190:B211" si="119">B189+1</f>
        <v>2</v>
      </c>
      <c r="C190" s="125"/>
      <c r="D190" s="111" t="s">
        <v>625</v>
      </c>
      <c r="E190" s="111" t="s">
        <v>626</v>
      </c>
      <c r="F190" s="111" t="s">
        <v>124</v>
      </c>
      <c r="G190" s="111" t="s">
        <v>627</v>
      </c>
      <c r="H190" s="26" t="s">
        <v>24</v>
      </c>
      <c r="I190" s="155">
        <v>28</v>
      </c>
      <c r="J190" s="155"/>
      <c r="K190" s="23">
        <v>38</v>
      </c>
      <c r="L190" s="149"/>
      <c r="M190" s="23">
        <v>37</v>
      </c>
      <c r="N190" s="149"/>
      <c r="O190" s="23">
        <v>34</v>
      </c>
      <c r="P190" s="149"/>
      <c r="Q190" s="24">
        <f t="shared" si="83"/>
        <v>34.25</v>
      </c>
      <c r="R190" s="24">
        <f t="shared" si="99"/>
        <v>68.5</v>
      </c>
      <c r="S190" s="148">
        <v>70</v>
      </c>
      <c r="T190" s="149">
        <v>16</v>
      </c>
      <c r="U190" s="148">
        <v>67</v>
      </c>
      <c r="V190" s="149">
        <v>1</v>
      </c>
      <c r="W190" s="28">
        <v>73</v>
      </c>
      <c r="X190" s="28">
        <v>28</v>
      </c>
      <c r="Y190" s="30"/>
      <c r="Z190" s="30"/>
      <c r="AA190" s="29">
        <f t="shared" si="100"/>
        <v>70</v>
      </c>
      <c r="AB190" s="30">
        <v>40</v>
      </c>
      <c r="AC190" s="167">
        <v>37</v>
      </c>
      <c r="AD190" s="30">
        <v>36</v>
      </c>
      <c r="AF190" s="29">
        <f t="shared" si="114"/>
        <v>251.5</v>
      </c>
      <c r="AG190" s="34" t="b">
        <f t="shared" si="115"/>
        <v>1</v>
      </c>
      <c r="AH190" s="34" t="b">
        <f t="shared" si="101"/>
        <v>1</v>
      </c>
      <c r="AI190" s="65" t="b">
        <f t="shared" si="116"/>
        <v>1</v>
      </c>
      <c r="AJ190" s="65" t="b">
        <f t="shared" si="78"/>
        <v>1</v>
      </c>
      <c r="AK190" s="65" t="b">
        <f t="shared" si="79"/>
        <v>1</v>
      </c>
      <c r="AL190" s="65" t="b">
        <f t="shared" si="117"/>
        <v>1</v>
      </c>
      <c r="AM190" s="65" t="b">
        <f t="shared" si="98"/>
        <v>1</v>
      </c>
    </row>
    <row r="191" spans="1:39" s="28" customFormat="1" x14ac:dyDescent="0.25">
      <c r="A191" s="28">
        <f t="shared" si="118"/>
        <v>176</v>
      </c>
      <c r="B191" s="71">
        <f t="shared" si="119"/>
        <v>3</v>
      </c>
      <c r="C191" s="125"/>
      <c r="D191" s="111" t="s">
        <v>628</v>
      </c>
      <c r="E191" s="111" t="s">
        <v>629</v>
      </c>
      <c r="F191" s="111" t="s">
        <v>481</v>
      </c>
      <c r="G191" s="111" t="s">
        <v>630</v>
      </c>
      <c r="H191" s="26" t="s">
        <v>24</v>
      </c>
      <c r="I191" s="155">
        <v>34</v>
      </c>
      <c r="J191" s="155"/>
      <c r="K191" s="23">
        <v>38</v>
      </c>
      <c r="L191" s="149"/>
      <c r="M191" s="23">
        <v>36</v>
      </c>
      <c r="N191" s="149"/>
      <c r="O191" s="23">
        <v>36</v>
      </c>
      <c r="P191" s="149"/>
      <c r="Q191" s="24">
        <f t="shared" si="83"/>
        <v>36</v>
      </c>
      <c r="R191" s="24">
        <f t="shared" si="99"/>
        <v>72</v>
      </c>
      <c r="S191" s="148">
        <v>30</v>
      </c>
      <c r="T191" s="149">
        <v>20</v>
      </c>
      <c r="U191" s="148">
        <v>60</v>
      </c>
      <c r="V191" s="149">
        <v>3</v>
      </c>
      <c r="W191" s="28">
        <v>73</v>
      </c>
      <c r="X191" s="28">
        <v>9</v>
      </c>
      <c r="Y191" s="30"/>
      <c r="Z191" s="30"/>
      <c r="AA191" s="29">
        <f t="shared" si="100"/>
        <v>54.33</v>
      </c>
      <c r="AB191" s="30">
        <v>40</v>
      </c>
      <c r="AC191" s="167">
        <v>28</v>
      </c>
      <c r="AD191" s="30">
        <v>39</v>
      </c>
      <c r="AF191" s="29">
        <f t="shared" si="114"/>
        <v>233.33</v>
      </c>
      <c r="AG191" s="34" t="b">
        <f t="shared" si="115"/>
        <v>1</v>
      </c>
      <c r="AH191" s="34" t="b">
        <f t="shared" si="101"/>
        <v>0</v>
      </c>
      <c r="AI191" s="65" t="b">
        <f t="shared" si="116"/>
        <v>1</v>
      </c>
      <c r="AJ191" s="65" t="b">
        <f t="shared" si="78"/>
        <v>0</v>
      </c>
      <c r="AK191" s="65" t="b">
        <f t="shared" si="79"/>
        <v>1</v>
      </c>
      <c r="AL191" s="65" t="b">
        <f t="shared" si="117"/>
        <v>1</v>
      </c>
      <c r="AM191" s="65" t="b">
        <f t="shared" si="98"/>
        <v>0</v>
      </c>
    </row>
    <row r="192" spans="1:39" s="28" customFormat="1" x14ac:dyDescent="0.25">
      <c r="A192" s="28">
        <f t="shared" si="118"/>
        <v>177</v>
      </c>
      <c r="B192" s="71">
        <f t="shared" si="119"/>
        <v>4</v>
      </c>
      <c r="C192" s="118"/>
      <c r="D192" s="111" t="s">
        <v>631</v>
      </c>
      <c r="E192" s="111" t="s">
        <v>632</v>
      </c>
      <c r="F192" s="111" t="s">
        <v>175</v>
      </c>
      <c r="G192" s="111" t="s">
        <v>633</v>
      </c>
      <c r="H192" s="26" t="s">
        <v>24</v>
      </c>
      <c r="I192" s="155">
        <v>31</v>
      </c>
      <c r="J192" s="155"/>
      <c r="K192" s="23">
        <v>38</v>
      </c>
      <c r="L192" s="149"/>
      <c r="M192" s="23">
        <v>36</v>
      </c>
      <c r="N192" s="149"/>
      <c r="O192" s="23">
        <v>31</v>
      </c>
      <c r="P192" s="149"/>
      <c r="Q192" s="24">
        <f t="shared" si="83"/>
        <v>34</v>
      </c>
      <c r="R192" s="24">
        <f t="shared" si="99"/>
        <v>68</v>
      </c>
      <c r="S192" s="148">
        <v>53</v>
      </c>
      <c r="T192" s="149">
        <v>13</v>
      </c>
      <c r="U192" s="148">
        <v>68</v>
      </c>
      <c r="V192" s="149">
        <v>1</v>
      </c>
      <c r="W192" s="28">
        <v>52</v>
      </c>
      <c r="X192" s="28">
        <v>16</v>
      </c>
      <c r="Y192" s="30"/>
      <c r="Z192" s="30"/>
      <c r="AA192" s="29">
        <f t="shared" si="100"/>
        <v>57.67</v>
      </c>
      <c r="AB192" s="30">
        <v>40</v>
      </c>
      <c r="AC192" s="167">
        <v>34</v>
      </c>
      <c r="AD192" s="30">
        <v>34</v>
      </c>
      <c r="AF192" s="29">
        <f t="shared" si="114"/>
        <v>233.67</v>
      </c>
      <c r="AG192" s="34" t="b">
        <f t="shared" si="115"/>
        <v>1</v>
      </c>
      <c r="AH192" s="34" t="b">
        <f t="shared" si="101"/>
        <v>1</v>
      </c>
      <c r="AI192" s="65" t="b">
        <f t="shared" si="116"/>
        <v>1</v>
      </c>
      <c r="AJ192" s="65" t="b">
        <f t="shared" si="78"/>
        <v>1</v>
      </c>
      <c r="AK192" s="65" t="b">
        <f t="shared" si="79"/>
        <v>0</v>
      </c>
      <c r="AL192" s="65" t="b">
        <f t="shared" si="117"/>
        <v>1</v>
      </c>
      <c r="AM192" s="65" t="b">
        <f t="shared" si="98"/>
        <v>0</v>
      </c>
    </row>
    <row r="193" spans="1:39" s="28" customFormat="1" x14ac:dyDescent="0.25">
      <c r="A193" s="28">
        <f t="shared" si="118"/>
        <v>178</v>
      </c>
      <c r="B193" s="71">
        <f t="shared" si="119"/>
        <v>5</v>
      </c>
      <c r="C193" s="118"/>
      <c r="D193" s="111" t="s">
        <v>634</v>
      </c>
      <c r="E193" s="111" t="s">
        <v>635</v>
      </c>
      <c r="F193" s="111" t="s">
        <v>164</v>
      </c>
      <c r="G193" s="111" t="s">
        <v>636</v>
      </c>
      <c r="H193" s="26" t="s">
        <v>24</v>
      </c>
      <c r="I193" s="155">
        <v>33</v>
      </c>
      <c r="J193" s="155"/>
      <c r="K193" s="23">
        <v>39</v>
      </c>
      <c r="L193" s="149"/>
      <c r="M193" s="23">
        <v>38</v>
      </c>
      <c r="N193" s="149"/>
      <c r="O193" s="23">
        <v>37</v>
      </c>
      <c r="P193" s="149"/>
      <c r="Q193" s="24">
        <f t="shared" si="83"/>
        <v>36.75</v>
      </c>
      <c r="R193" s="24">
        <f t="shared" si="99"/>
        <v>73.5</v>
      </c>
      <c r="S193" s="148">
        <v>51</v>
      </c>
      <c r="T193" s="149">
        <v>14</v>
      </c>
      <c r="U193" s="148">
        <v>74</v>
      </c>
      <c r="V193" s="149">
        <v>5</v>
      </c>
      <c r="W193" s="28">
        <v>71</v>
      </c>
      <c r="X193" s="28">
        <v>3</v>
      </c>
      <c r="Y193" s="30"/>
      <c r="Z193" s="30"/>
      <c r="AA193" s="29">
        <f t="shared" si="100"/>
        <v>65.33</v>
      </c>
      <c r="AB193" s="30">
        <v>40</v>
      </c>
      <c r="AC193" s="167">
        <v>39</v>
      </c>
      <c r="AD193" s="30">
        <v>43</v>
      </c>
      <c r="AF193" s="29">
        <f t="shared" si="114"/>
        <v>260.83</v>
      </c>
      <c r="AG193" s="34" t="b">
        <f t="shared" si="115"/>
        <v>1</v>
      </c>
      <c r="AH193" s="34" t="b">
        <f t="shared" si="101"/>
        <v>1</v>
      </c>
      <c r="AI193" s="65" t="b">
        <f t="shared" si="116"/>
        <v>1</v>
      </c>
      <c r="AJ193" s="65" t="b">
        <f t="shared" si="78"/>
        <v>1</v>
      </c>
      <c r="AK193" s="65" t="b">
        <f t="shared" si="79"/>
        <v>1</v>
      </c>
      <c r="AL193" s="65" t="b">
        <f t="shared" si="117"/>
        <v>1</v>
      </c>
      <c r="AM193" s="65" t="b">
        <f t="shared" si="98"/>
        <v>1</v>
      </c>
    </row>
    <row r="194" spans="1:39" s="28" customFormat="1" x14ac:dyDescent="0.25">
      <c r="A194" s="28">
        <f t="shared" si="118"/>
        <v>179</v>
      </c>
      <c r="B194" s="71">
        <f t="shared" si="119"/>
        <v>6</v>
      </c>
      <c r="C194" s="118"/>
      <c r="D194" s="111" t="s">
        <v>637</v>
      </c>
      <c r="E194" s="111" t="s">
        <v>638</v>
      </c>
      <c r="F194" s="111" t="s">
        <v>120</v>
      </c>
      <c r="G194" s="111" t="s">
        <v>639</v>
      </c>
      <c r="H194" s="26" t="s">
        <v>24</v>
      </c>
      <c r="I194" s="155">
        <v>20</v>
      </c>
      <c r="J194" s="155"/>
      <c r="K194" s="23">
        <v>34</v>
      </c>
      <c r="L194" s="149"/>
      <c r="M194" s="23">
        <v>35</v>
      </c>
      <c r="N194" s="149"/>
      <c r="O194" s="23">
        <v>34</v>
      </c>
      <c r="P194" s="149"/>
      <c r="Q194" s="24">
        <f t="shared" si="83"/>
        <v>30.75</v>
      </c>
      <c r="R194" s="24">
        <f t="shared" si="99"/>
        <v>61.5</v>
      </c>
      <c r="S194" s="148">
        <v>56</v>
      </c>
      <c r="T194" s="149">
        <v>10</v>
      </c>
      <c r="U194" s="148">
        <v>58</v>
      </c>
      <c r="V194" s="149">
        <v>11</v>
      </c>
      <c r="W194" s="28">
        <v>63</v>
      </c>
      <c r="X194" s="28">
        <v>9</v>
      </c>
      <c r="Y194" s="30"/>
      <c r="Z194" s="30"/>
      <c r="AA194" s="29">
        <f t="shared" si="100"/>
        <v>59</v>
      </c>
      <c r="AB194" s="30">
        <v>20</v>
      </c>
      <c r="AC194" s="167">
        <v>31</v>
      </c>
      <c r="AD194" s="30">
        <v>38</v>
      </c>
      <c r="AF194" s="29">
        <f t="shared" si="114"/>
        <v>209.5</v>
      </c>
      <c r="AG194" s="34" t="b">
        <f t="shared" si="115"/>
        <v>1</v>
      </c>
      <c r="AH194" s="34" t="b">
        <f t="shared" si="101"/>
        <v>1</v>
      </c>
      <c r="AI194" s="65" t="b">
        <f t="shared" si="116"/>
        <v>0</v>
      </c>
      <c r="AJ194" s="65" t="b">
        <f t="shared" si="78"/>
        <v>0</v>
      </c>
      <c r="AK194" s="65" t="b">
        <f t="shared" si="79"/>
        <v>1</v>
      </c>
      <c r="AL194" s="65" t="b">
        <f t="shared" si="117"/>
        <v>1</v>
      </c>
      <c r="AM194" s="65" t="b">
        <f t="shared" si="98"/>
        <v>0</v>
      </c>
    </row>
    <row r="195" spans="1:39" s="28" customFormat="1" x14ac:dyDescent="0.25">
      <c r="A195" s="28">
        <f t="shared" si="118"/>
        <v>180</v>
      </c>
      <c r="B195" s="71">
        <f t="shared" si="119"/>
        <v>7</v>
      </c>
      <c r="C195" s="122"/>
      <c r="D195" s="111" t="s">
        <v>640</v>
      </c>
      <c r="E195" s="111" t="s">
        <v>641</v>
      </c>
      <c r="F195" s="111" t="s">
        <v>164</v>
      </c>
      <c r="G195" s="111" t="s">
        <v>642</v>
      </c>
      <c r="H195" s="26" t="s">
        <v>24</v>
      </c>
      <c r="I195" s="155">
        <v>39</v>
      </c>
      <c r="J195" s="155"/>
      <c r="K195" s="23">
        <v>34</v>
      </c>
      <c r="L195" s="149"/>
      <c r="M195" s="23">
        <v>38</v>
      </c>
      <c r="N195" s="149"/>
      <c r="O195" s="23">
        <v>35</v>
      </c>
      <c r="P195" s="149"/>
      <c r="Q195" s="24">
        <f t="shared" si="83"/>
        <v>36.5</v>
      </c>
      <c r="R195" s="24">
        <f t="shared" si="99"/>
        <v>73</v>
      </c>
      <c r="S195" s="148">
        <v>62</v>
      </c>
      <c r="T195" s="149">
        <v>17</v>
      </c>
      <c r="U195" s="148">
        <v>74</v>
      </c>
      <c r="V195" s="149">
        <v>21</v>
      </c>
      <c r="W195" s="28">
        <v>71</v>
      </c>
      <c r="X195" s="28">
        <v>16</v>
      </c>
      <c r="Y195" s="30"/>
      <c r="Z195" s="30"/>
      <c r="AA195" s="29">
        <f t="shared" si="100"/>
        <v>69</v>
      </c>
      <c r="AB195" s="30">
        <v>40</v>
      </c>
      <c r="AC195" s="167">
        <v>35</v>
      </c>
      <c r="AD195" s="30">
        <v>36</v>
      </c>
      <c r="AF195" s="29">
        <f t="shared" si="114"/>
        <v>253</v>
      </c>
      <c r="AG195" s="34" t="b">
        <f t="shared" si="115"/>
        <v>1</v>
      </c>
      <c r="AH195" s="34" t="b">
        <f t="shared" si="101"/>
        <v>1</v>
      </c>
      <c r="AI195" s="65" t="b">
        <f t="shared" si="116"/>
        <v>1</v>
      </c>
      <c r="AJ195" s="65" t="b">
        <f t="shared" si="78"/>
        <v>1</v>
      </c>
      <c r="AK195" s="65" t="b">
        <f t="shared" si="79"/>
        <v>1</v>
      </c>
      <c r="AL195" s="65" t="b">
        <f t="shared" si="117"/>
        <v>1</v>
      </c>
      <c r="AM195" s="65" t="b">
        <f t="shared" si="98"/>
        <v>1</v>
      </c>
    </row>
    <row r="196" spans="1:39" s="28" customFormat="1" x14ac:dyDescent="0.25">
      <c r="A196" s="28">
        <f t="shared" si="118"/>
        <v>181</v>
      </c>
      <c r="B196" s="71">
        <f t="shared" si="119"/>
        <v>8</v>
      </c>
      <c r="C196" s="118"/>
      <c r="D196" s="111" t="s">
        <v>643</v>
      </c>
      <c r="E196" s="111" t="s">
        <v>371</v>
      </c>
      <c r="F196" s="111" t="s">
        <v>175</v>
      </c>
      <c r="G196" s="111" t="s">
        <v>644</v>
      </c>
      <c r="H196" s="26" t="s">
        <v>24</v>
      </c>
      <c r="I196" s="155">
        <v>32</v>
      </c>
      <c r="J196" s="155"/>
      <c r="K196" s="23">
        <v>38</v>
      </c>
      <c r="L196" s="149"/>
      <c r="M196" s="23">
        <v>38</v>
      </c>
      <c r="N196" s="149"/>
      <c r="O196" s="23">
        <v>37</v>
      </c>
      <c r="P196" s="149"/>
      <c r="Q196" s="24">
        <f t="shared" si="83"/>
        <v>36.25</v>
      </c>
      <c r="R196" s="24">
        <f t="shared" si="99"/>
        <v>72.5</v>
      </c>
      <c r="S196" s="148">
        <v>71</v>
      </c>
      <c r="T196" s="149">
        <v>13</v>
      </c>
      <c r="U196" s="148">
        <v>71</v>
      </c>
      <c r="V196" s="149">
        <v>6</v>
      </c>
      <c r="W196" s="28">
        <v>77</v>
      </c>
      <c r="X196" s="28">
        <v>8</v>
      </c>
      <c r="Y196" s="30"/>
      <c r="Z196" s="30"/>
      <c r="AA196" s="29">
        <f t="shared" si="100"/>
        <v>73</v>
      </c>
      <c r="AB196" s="30">
        <v>40</v>
      </c>
      <c r="AC196" s="167">
        <v>43</v>
      </c>
      <c r="AD196" s="30">
        <v>46</v>
      </c>
      <c r="AF196" s="29">
        <f t="shared" si="114"/>
        <v>274.5</v>
      </c>
      <c r="AG196" s="34" t="b">
        <f t="shared" si="115"/>
        <v>1</v>
      </c>
      <c r="AH196" s="34" t="b">
        <f t="shared" si="101"/>
        <v>1</v>
      </c>
      <c r="AI196" s="65" t="b">
        <f t="shared" si="116"/>
        <v>1</v>
      </c>
      <c r="AJ196" s="65" t="b">
        <f t="shared" si="78"/>
        <v>1</v>
      </c>
      <c r="AK196" s="65" t="b">
        <f t="shared" si="79"/>
        <v>1</v>
      </c>
      <c r="AL196" s="65" t="b">
        <f t="shared" si="117"/>
        <v>1</v>
      </c>
      <c r="AM196" s="65" t="b">
        <f t="shared" si="98"/>
        <v>1</v>
      </c>
    </row>
    <row r="197" spans="1:39" s="28" customFormat="1" x14ac:dyDescent="0.25">
      <c r="A197" s="28">
        <f t="shared" si="118"/>
        <v>182</v>
      </c>
      <c r="B197" s="71">
        <f t="shared" si="119"/>
        <v>9</v>
      </c>
      <c r="C197" s="118"/>
      <c r="D197" s="111" t="s">
        <v>645</v>
      </c>
      <c r="E197" s="111" t="s">
        <v>524</v>
      </c>
      <c r="F197" s="111" t="s">
        <v>171</v>
      </c>
      <c r="G197" s="111" t="s">
        <v>646</v>
      </c>
      <c r="H197" s="26" t="s">
        <v>24</v>
      </c>
      <c r="I197" s="155">
        <v>29</v>
      </c>
      <c r="J197" s="155"/>
      <c r="K197" s="23">
        <v>38</v>
      </c>
      <c r="L197" s="149"/>
      <c r="M197" s="23">
        <v>38</v>
      </c>
      <c r="N197" s="149"/>
      <c r="O197" s="23">
        <v>36</v>
      </c>
      <c r="P197" s="149"/>
      <c r="Q197" s="24">
        <f t="shared" si="83"/>
        <v>35.25</v>
      </c>
      <c r="R197" s="24">
        <f t="shared" si="99"/>
        <v>70.5</v>
      </c>
      <c r="S197" s="148">
        <v>69</v>
      </c>
      <c r="T197" s="149">
        <v>19</v>
      </c>
      <c r="U197" s="148">
        <v>60</v>
      </c>
      <c r="V197" s="149">
        <v>24</v>
      </c>
      <c r="W197" s="28">
        <v>76</v>
      </c>
      <c r="X197" s="28">
        <v>15</v>
      </c>
      <c r="Y197" s="30"/>
      <c r="Z197" s="30"/>
      <c r="AA197" s="29">
        <f t="shared" si="100"/>
        <v>68.33</v>
      </c>
      <c r="AB197" s="30">
        <v>40</v>
      </c>
      <c r="AC197" s="167">
        <v>42</v>
      </c>
      <c r="AD197" s="30">
        <v>43</v>
      </c>
      <c r="AF197" s="29">
        <f t="shared" si="114"/>
        <v>263.83</v>
      </c>
      <c r="AG197" s="34" t="b">
        <f t="shared" si="115"/>
        <v>1</v>
      </c>
      <c r="AH197" s="34" t="b">
        <f t="shared" si="101"/>
        <v>1</v>
      </c>
      <c r="AI197" s="65" t="b">
        <f t="shared" si="116"/>
        <v>1</v>
      </c>
      <c r="AJ197" s="65" t="b">
        <f t="shared" si="78"/>
        <v>1</v>
      </c>
      <c r="AK197" s="65" t="b">
        <f t="shared" si="79"/>
        <v>1</v>
      </c>
      <c r="AL197" s="65" t="b">
        <f t="shared" si="117"/>
        <v>1</v>
      </c>
      <c r="AM197" s="65" t="b">
        <f t="shared" si="98"/>
        <v>1</v>
      </c>
    </row>
    <row r="198" spans="1:39" x14ac:dyDescent="0.25">
      <c r="A198" s="28">
        <f t="shared" si="118"/>
        <v>183</v>
      </c>
      <c r="B198" s="71">
        <f t="shared" si="119"/>
        <v>10</v>
      </c>
      <c r="C198" s="118"/>
      <c r="D198" s="111" t="s">
        <v>647</v>
      </c>
      <c r="E198" s="111" t="s">
        <v>648</v>
      </c>
      <c r="F198" s="111" t="s">
        <v>113</v>
      </c>
      <c r="G198" s="111" t="s">
        <v>649</v>
      </c>
      <c r="H198" s="26" t="s">
        <v>24</v>
      </c>
      <c r="I198" s="155">
        <v>28</v>
      </c>
      <c r="J198" s="155"/>
      <c r="K198" s="23">
        <v>36</v>
      </c>
      <c r="L198" s="149"/>
      <c r="M198" s="23">
        <v>38</v>
      </c>
      <c r="N198" s="149"/>
      <c r="O198" s="23">
        <v>36</v>
      </c>
      <c r="P198" s="149"/>
      <c r="Q198" s="24">
        <f t="shared" si="83"/>
        <v>34.5</v>
      </c>
      <c r="R198" s="24">
        <f t="shared" si="99"/>
        <v>69</v>
      </c>
      <c r="S198" s="148">
        <v>52</v>
      </c>
      <c r="T198" s="149">
        <v>12</v>
      </c>
      <c r="U198" s="148">
        <v>67</v>
      </c>
      <c r="V198" s="149">
        <v>19</v>
      </c>
      <c r="W198" s="28">
        <v>69</v>
      </c>
      <c r="X198" s="28">
        <v>20</v>
      </c>
      <c r="Y198" s="30"/>
      <c r="Z198" s="30"/>
      <c r="AA198" s="29">
        <f t="shared" si="100"/>
        <v>62.67</v>
      </c>
      <c r="AB198" s="30">
        <v>40</v>
      </c>
      <c r="AC198" s="167">
        <v>39</v>
      </c>
      <c r="AD198" s="30">
        <v>38</v>
      </c>
      <c r="AE198" s="28"/>
      <c r="AF198" s="29">
        <f t="shared" si="114"/>
        <v>248.67</v>
      </c>
      <c r="AG198" s="34" t="b">
        <f t="shared" si="115"/>
        <v>1</v>
      </c>
      <c r="AH198" s="34" t="b">
        <f t="shared" si="101"/>
        <v>1</v>
      </c>
      <c r="AI198" s="65" t="b">
        <f t="shared" si="116"/>
        <v>1</v>
      </c>
      <c r="AJ198" s="65" t="b">
        <f t="shared" si="78"/>
        <v>1</v>
      </c>
      <c r="AK198" s="65" t="b">
        <f t="shared" si="79"/>
        <v>1</v>
      </c>
      <c r="AL198" s="65" t="b">
        <f t="shared" si="117"/>
        <v>1</v>
      </c>
      <c r="AM198" s="65" t="b">
        <f t="shared" si="98"/>
        <v>1</v>
      </c>
    </row>
    <row r="199" spans="1:39" s="28" customFormat="1" x14ac:dyDescent="0.25">
      <c r="A199" s="28">
        <f t="shared" si="118"/>
        <v>184</v>
      </c>
      <c r="B199" s="71">
        <f t="shared" si="119"/>
        <v>11</v>
      </c>
      <c r="C199" s="118"/>
      <c r="D199" s="111" t="s">
        <v>650</v>
      </c>
      <c r="E199" s="111" t="s">
        <v>651</v>
      </c>
      <c r="F199" s="111" t="s">
        <v>124</v>
      </c>
      <c r="G199" s="111" t="s">
        <v>652</v>
      </c>
      <c r="H199" s="26" t="s">
        <v>24</v>
      </c>
      <c r="I199" s="155">
        <v>34</v>
      </c>
      <c r="J199" s="155"/>
      <c r="K199" s="23">
        <v>37</v>
      </c>
      <c r="L199" s="149"/>
      <c r="M199" s="23">
        <v>39</v>
      </c>
      <c r="N199" s="149"/>
      <c r="O199" s="23">
        <v>36</v>
      </c>
      <c r="P199" s="149"/>
      <c r="Q199" s="24">
        <f t="shared" si="83"/>
        <v>36.5</v>
      </c>
      <c r="R199" s="24">
        <f t="shared" si="99"/>
        <v>73</v>
      </c>
      <c r="S199" s="148">
        <v>65</v>
      </c>
      <c r="T199" s="149">
        <v>16</v>
      </c>
      <c r="U199" s="148">
        <v>59</v>
      </c>
      <c r="V199" s="149">
        <v>74</v>
      </c>
      <c r="W199" s="28">
        <v>70</v>
      </c>
      <c r="X199" s="28">
        <v>21</v>
      </c>
      <c r="Y199" s="30"/>
      <c r="Z199" s="30"/>
      <c r="AA199" s="29">
        <f t="shared" si="100"/>
        <v>64.67</v>
      </c>
      <c r="AB199" s="30">
        <v>40</v>
      </c>
      <c r="AC199" s="167">
        <v>35</v>
      </c>
      <c r="AD199" s="30">
        <v>43</v>
      </c>
      <c r="AF199" s="29">
        <f t="shared" si="114"/>
        <v>255.67</v>
      </c>
      <c r="AG199" s="34" t="b">
        <f t="shared" si="115"/>
        <v>1</v>
      </c>
      <c r="AH199" s="34" t="b">
        <f t="shared" si="101"/>
        <v>1</v>
      </c>
      <c r="AI199" s="65" t="b">
        <f t="shared" si="116"/>
        <v>1</v>
      </c>
      <c r="AJ199" s="65" t="b">
        <f t="shared" si="78"/>
        <v>1</v>
      </c>
      <c r="AK199" s="65" t="b">
        <f t="shared" si="79"/>
        <v>1</v>
      </c>
      <c r="AL199" s="65" t="b">
        <f t="shared" si="117"/>
        <v>1</v>
      </c>
      <c r="AM199" s="65" t="b">
        <f t="shared" si="98"/>
        <v>1</v>
      </c>
    </row>
    <row r="200" spans="1:39" s="28" customFormat="1" x14ac:dyDescent="0.25">
      <c r="A200" s="28">
        <f t="shared" si="118"/>
        <v>185</v>
      </c>
      <c r="B200" s="71">
        <f t="shared" si="119"/>
        <v>12</v>
      </c>
      <c r="C200" s="118"/>
      <c r="D200" s="111" t="s">
        <v>653</v>
      </c>
      <c r="E200" s="111" t="s">
        <v>654</v>
      </c>
      <c r="F200" s="111" t="s">
        <v>348</v>
      </c>
      <c r="G200" s="111" t="s">
        <v>655</v>
      </c>
      <c r="H200" s="26" t="s">
        <v>24</v>
      </c>
      <c r="I200" s="155">
        <v>25</v>
      </c>
      <c r="J200" s="155"/>
      <c r="K200" s="23">
        <v>37</v>
      </c>
      <c r="L200" s="149"/>
      <c r="M200" s="23">
        <v>37</v>
      </c>
      <c r="N200" s="149"/>
      <c r="O200" s="23">
        <v>35</v>
      </c>
      <c r="P200" s="149"/>
      <c r="Q200" s="24">
        <f t="shared" si="83"/>
        <v>33.5</v>
      </c>
      <c r="R200" s="24">
        <f t="shared" si="99"/>
        <v>67</v>
      </c>
      <c r="S200" s="148">
        <v>50</v>
      </c>
      <c r="T200" s="149">
        <v>12</v>
      </c>
      <c r="U200" s="148">
        <v>68</v>
      </c>
      <c r="V200" s="149">
        <v>10</v>
      </c>
      <c r="W200" s="28">
        <v>76</v>
      </c>
      <c r="X200" s="28">
        <v>6</v>
      </c>
      <c r="Y200" s="30"/>
      <c r="Z200" s="30"/>
      <c r="AA200" s="29">
        <f t="shared" si="100"/>
        <v>64.67</v>
      </c>
      <c r="AB200" s="30">
        <v>20</v>
      </c>
      <c r="AC200" s="167">
        <v>37</v>
      </c>
      <c r="AD200" s="30">
        <v>35</v>
      </c>
      <c r="AF200" s="29">
        <f t="shared" si="114"/>
        <v>223.67</v>
      </c>
      <c r="AG200" s="34" t="b">
        <f t="shared" si="115"/>
        <v>1</v>
      </c>
      <c r="AH200" s="34" t="b">
        <f t="shared" si="101"/>
        <v>1</v>
      </c>
      <c r="AI200" s="65" t="b">
        <f t="shared" si="116"/>
        <v>0</v>
      </c>
      <c r="AJ200" s="65" t="b">
        <f t="shared" si="78"/>
        <v>1</v>
      </c>
      <c r="AK200" s="65" t="b">
        <f t="shared" si="79"/>
        <v>1</v>
      </c>
      <c r="AL200" s="65" t="b">
        <f t="shared" si="117"/>
        <v>1</v>
      </c>
      <c r="AM200" s="65" t="b">
        <f t="shared" si="98"/>
        <v>0</v>
      </c>
    </row>
    <row r="201" spans="1:39" s="28" customFormat="1" x14ac:dyDescent="0.25">
      <c r="A201" s="28">
        <f t="shared" si="118"/>
        <v>186</v>
      </c>
      <c r="B201" s="71">
        <f t="shared" si="119"/>
        <v>13</v>
      </c>
      <c r="C201" s="91"/>
      <c r="D201" s="151" t="s">
        <v>656</v>
      </c>
      <c r="E201" s="151" t="s">
        <v>657</v>
      </c>
      <c r="F201" s="151" t="s">
        <v>136</v>
      </c>
      <c r="G201" s="151" t="s">
        <v>658</v>
      </c>
      <c r="H201" s="26" t="s">
        <v>24</v>
      </c>
      <c r="I201" s="155">
        <v>28</v>
      </c>
      <c r="J201" s="155"/>
      <c r="K201" s="155">
        <v>36</v>
      </c>
      <c r="L201" s="155"/>
      <c r="M201" s="155">
        <v>38</v>
      </c>
      <c r="N201" s="155"/>
      <c r="O201" s="155">
        <v>35</v>
      </c>
      <c r="P201" s="155"/>
      <c r="Q201" s="24">
        <f t="shared" si="83"/>
        <v>34.25</v>
      </c>
      <c r="R201" s="24">
        <f t="shared" si="99"/>
        <v>68.5</v>
      </c>
      <c r="S201" s="155">
        <v>58</v>
      </c>
      <c r="T201" s="155">
        <v>3</v>
      </c>
      <c r="U201" s="148">
        <v>63</v>
      </c>
      <c r="V201" s="149">
        <v>24</v>
      </c>
      <c r="W201" s="28">
        <v>75</v>
      </c>
      <c r="X201" s="28">
        <v>28</v>
      </c>
      <c r="Y201" s="30"/>
      <c r="Z201" s="30"/>
      <c r="AA201" s="29">
        <f t="shared" si="100"/>
        <v>65.33</v>
      </c>
      <c r="AB201" s="30">
        <v>40</v>
      </c>
      <c r="AC201" s="167">
        <v>38</v>
      </c>
      <c r="AD201" s="30">
        <v>41</v>
      </c>
      <c r="AF201" s="29">
        <f t="shared" si="114"/>
        <v>252.83</v>
      </c>
      <c r="AG201" s="34" t="b">
        <f t="shared" si="115"/>
        <v>1</v>
      </c>
      <c r="AH201" s="34" t="b">
        <f t="shared" si="101"/>
        <v>1</v>
      </c>
      <c r="AI201" s="65" t="b">
        <f t="shared" si="116"/>
        <v>1</v>
      </c>
      <c r="AJ201" s="65" t="b">
        <f t="shared" ref="AJ201:AJ259" si="120">IF(AC201,AC201&gt;=32,AC201&lt;32)</f>
        <v>1</v>
      </c>
      <c r="AK201" s="65" t="b">
        <f t="shared" ref="AK201:AK259" si="121">IF(AD201,AD201&gt;=35,AD201&lt;35)</f>
        <v>1</v>
      </c>
      <c r="AL201" s="65" t="b">
        <f t="shared" si="117"/>
        <v>1</v>
      </c>
      <c r="AM201" s="65" t="b">
        <f t="shared" si="98"/>
        <v>1</v>
      </c>
    </row>
    <row r="202" spans="1:39" s="28" customFormat="1" x14ac:dyDescent="0.25">
      <c r="A202" s="28">
        <f t="shared" si="118"/>
        <v>187</v>
      </c>
      <c r="B202" s="71">
        <f t="shared" si="119"/>
        <v>14</v>
      </c>
      <c r="C202" s="118"/>
      <c r="D202" s="111" t="s">
        <v>659</v>
      </c>
      <c r="E202" s="111" t="s">
        <v>660</v>
      </c>
      <c r="F202" s="111" t="s">
        <v>116</v>
      </c>
      <c r="G202" s="111" t="s">
        <v>661</v>
      </c>
      <c r="H202" s="26" t="s">
        <v>24</v>
      </c>
      <c r="I202" s="155">
        <v>22</v>
      </c>
      <c r="J202" s="155"/>
      <c r="K202" s="23">
        <v>33</v>
      </c>
      <c r="L202" s="149"/>
      <c r="M202" s="23">
        <v>33</v>
      </c>
      <c r="N202" s="149"/>
      <c r="O202" s="23">
        <v>34</v>
      </c>
      <c r="P202" s="149"/>
      <c r="Q202" s="24">
        <f t="shared" si="83"/>
        <v>30.5</v>
      </c>
      <c r="R202" s="24">
        <f t="shared" si="99"/>
        <v>61</v>
      </c>
      <c r="S202" s="148">
        <v>62</v>
      </c>
      <c r="T202" s="149">
        <v>1</v>
      </c>
      <c r="U202" s="148">
        <v>66</v>
      </c>
      <c r="V202" s="149">
        <v>18</v>
      </c>
      <c r="W202" s="28">
        <v>68</v>
      </c>
      <c r="X202" s="28">
        <v>14</v>
      </c>
      <c r="Y202" s="30"/>
      <c r="Z202" s="30"/>
      <c r="AA202" s="29">
        <f t="shared" si="100"/>
        <v>65.33</v>
      </c>
      <c r="AB202" s="30">
        <v>20</v>
      </c>
      <c r="AC202" s="167">
        <v>32</v>
      </c>
      <c r="AD202" s="30">
        <v>43</v>
      </c>
      <c r="AF202" s="29">
        <f t="shared" si="114"/>
        <v>221.33</v>
      </c>
      <c r="AG202" s="34" t="b">
        <f t="shared" si="115"/>
        <v>1</v>
      </c>
      <c r="AH202" s="34" t="b">
        <f t="shared" si="101"/>
        <v>1</v>
      </c>
      <c r="AI202" s="65" t="b">
        <f t="shared" si="116"/>
        <v>0</v>
      </c>
      <c r="AJ202" s="65" t="b">
        <f t="shared" si="120"/>
        <v>1</v>
      </c>
      <c r="AK202" s="65" t="b">
        <f t="shared" si="121"/>
        <v>1</v>
      </c>
      <c r="AL202" s="65" t="b">
        <f t="shared" si="117"/>
        <v>1</v>
      </c>
      <c r="AM202" s="65" t="b">
        <f t="shared" si="98"/>
        <v>0</v>
      </c>
    </row>
    <row r="203" spans="1:39" s="28" customFormat="1" x14ac:dyDescent="0.25">
      <c r="A203" s="28">
        <f t="shared" si="118"/>
        <v>188</v>
      </c>
      <c r="B203" s="71">
        <f t="shared" si="119"/>
        <v>15</v>
      </c>
      <c r="C203" s="118"/>
      <c r="D203" s="111" t="s">
        <v>662</v>
      </c>
      <c r="E203" s="111" t="s">
        <v>663</v>
      </c>
      <c r="F203" s="111" t="s">
        <v>146</v>
      </c>
      <c r="G203" s="111" t="s">
        <v>664</v>
      </c>
      <c r="H203" s="26" t="s">
        <v>24</v>
      </c>
      <c r="I203" s="155">
        <v>24</v>
      </c>
      <c r="J203" s="155"/>
      <c r="K203" s="23">
        <v>35</v>
      </c>
      <c r="L203" s="149"/>
      <c r="M203" s="23">
        <v>38</v>
      </c>
      <c r="N203" s="149"/>
      <c r="O203" s="23">
        <v>35</v>
      </c>
      <c r="P203" s="149"/>
      <c r="Q203" s="24">
        <f t="shared" si="83"/>
        <v>33</v>
      </c>
      <c r="R203" s="24">
        <f t="shared" si="99"/>
        <v>66</v>
      </c>
      <c r="S203" s="148">
        <v>56</v>
      </c>
      <c r="T203" s="149">
        <v>19</v>
      </c>
      <c r="U203" s="148">
        <v>66</v>
      </c>
      <c r="V203" s="149">
        <v>24</v>
      </c>
      <c r="W203" s="28">
        <v>66</v>
      </c>
      <c r="X203" s="28">
        <v>15</v>
      </c>
      <c r="Y203" s="30"/>
      <c r="Z203" s="30"/>
      <c r="AA203" s="29">
        <f t="shared" si="100"/>
        <v>62.67</v>
      </c>
      <c r="AB203" s="30">
        <v>40</v>
      </c>
      <c r="AC203" s="167">
        <v>41</v>
      </c>
      <c r="AD203" s="30">
        <v>39</v>
      </c>
      <c r="AF203" s="29">
        <f t="shared" si="114"/>
        <v>248.67</v>
      </c>
      <c r="AG203" s="34" t="b">
        <f t="shared" si="115"/>
        <v>1</v>
      </c>
      <c r="AH203" s="34" t="b">
        <f t="shared" si="101"/>
        <v>1</v>
      </c>
      <c r="AI203" s="65" t="b">
        <f t="shared" si="116"/>
        <v>1</v>
      </c>
      <c r="AJ203" s="65" t="b">
        <f t="shared" si="120"/>
        <v>1</v>
      </c>
      <c r="AK203" s="65" t="b">
        <f t="shared" si="121"/>
        <v>1</v>
      </c>
      <c r="AL203" s="65" t="b">
        <f t="shared" si="117"/>
        <v>1</v>
      </c>
      <c r="AM203" s="65" t="b">
        <f t="shared" si="98"/>
        <v>1</v>
      </c>
    </row>
    <row r="204" spans="1:39" s="28" customFormat="1" x14ac:dyDescent="0.25">
      <c r="A204" s="28">
        <f t="shared" si="118"/>
        <v>189</v>
      </c>
      <c r="B204" s="71">
        <f t="shared" si="119"/>
        <v>16</v>
      </c>
      <c r="C204" s="118"/>
      <c r="D204" s="111" t="s">
        <v>665</v>
      </c>
      <c r="E204" s="111" t="s">
        <v>307</v>
      </c>
      <c r="F204" s="111" t="s">
        <v>348</v>
      </c>
      <c r="G204" s="111" t="s">
        <v>666</v>
      </c>
      <c r="H204" s="26" t="s">
        <v>24</v>
      </c>
      <c r="I204" s="155">
        <v>22</v>
      </c>
      <c r="J204" s="155"/>
      <c r="K204" s="23">
        <v>37</v>
      </c>
      <c r="L204" s="149"/>
      <c r="M204" s="23">
        <v>36</v>
      </c>
      <c r="N204" s="149"/>
      <c r="O204" s="23">
        <v>32</v>
      </c>
      <c r="P204" s="149"/>
      <c r="Q204" s="24">
        <f t="shared" si="83"/>
        <v>31.75</v>
      </c>
      <c r="R204" s="24">
        <f t="shared" si="99"/>
        <v>63.5</v>
      </c>
      <c r="S204" s="148">
        <v>48</v>
      </c>
      <c r="T204" s="149">
        <v>6</v>
      </c>
      <c r="U204" s="148">
        <v>50</v>
      </c>
      <c r="V204" s="149">
        <v>11</v>
      </c>
      <c r="W204" s="28">
        <v>70</v>
      </c>
      <c r="X204" s="28">
        <v>28</v>
      </c>
      <c r="Y204" s="30"/>
      <c r="Z204" s="30"/>
      <c r="AA204" s="29">
        <f t="shared" si="100"/>
        <v>56</v>
      </c>
      <c r="AB204" s="30">
        <v>40</v>
      </c>
      <c r="AC204" s="167">
        <v>31</v>
      </c>
      <c r="AD204" s="30">
        <v>37</v>
      </c>
      <c r="AF204" s="29">
        <f t="shared" si="114"/>
        <v>227.5</v>
      </c>
      <c r="AG204" s="34" t="b">
        <f t="shared" si="115"/>
        <v>1</v>
      </c>
      <c r="AH204" s="34" t="b">
        <f t="shared" si="101"/>
        <v>1</v>
      </c>
      <c r="AI204" s="65" t="b">
        <f t="shared" si="116"/>
        <v>1</v>
      </c>
      <c r="AJ204" s="65" t="b">
        <f t="shared" si="120"/>
        <v>0</v>
      </c>
      <c r="AK204" s="65" t="b">
        <f t="shared" si="121"/>
        <v>1</v>
      </c>
      <c r="AL204" s="65" t="b">
        <f t="shared" si="117"/>
        <v>1</v>
      </c>
      <c r="AM204" s="65" t="b">
        <f t="shared" si="98"/>
        <v>0</v>
      </c>
    </row>
    <row r="205" spans="1:39" s="28" customFormat="1" x14ac:dyDescent="0.25">
      <c r="A205" s="28">
        <f t="shared" si="118"/>
        <v>190</v>
      </c>
      <c r="B205" s="71">
        <f t="shared" si="119"/>
        <v>17</v>
      </c>
      <c r="C205" s="91"/>
      <c r="D205" s="151" t="s">
        <v>667</v>
      </c>
      <c r="E205" s="151" t="s">
        <v>436</v>
      </c>
      <c r="F205" s="151" t="s">
        <v>120</v>
      </c>
      <c r="G205" s="151" t="s">
        <v>668</v>
      </c>
      <c r="H205" s="26" t="s">
        <v>24</v>
      </c>
      <c r="I205" s="155">
        <v>34</v>
      </c>
      <c r="J205" s="155"/>
      <c r="K205" s="155">
        <v>37</v>
      </c>
      <c r="L205" s="155"/>
      <c r="M205" s="155">
        <v>37</v>
      </c>
      <c r="N205" s="155"/>
      <c r="O205" s="155">
        <v>36</v>
      </c>
      <c r="P205" s="155"/>
      <c r="Q205" s="24">
        <f t="shared" ref="Q205:Q212" si="122">AVERAGE(I205,K205,M205,O205)</f>
        <v>36</v>
      </c>
      <c r="R205" s="24">
        <f t="shared" si="99"/>
        <v>72</v>
      </c>
      <c r="S205" s="155">
        <v>59</v>
      </c>
      <c r="T205" s="155">
        <v>5</v>
      </c>
      <c r="U205" s="155">
        <v>65</v>
      </c>
      <c r="V205" s="155">
        <v>19</v>
      </c>
      <c r="W205" s="28">
        <v>67</v>
      </c>
      <c r="X205" s="28">
        <v>14</v>
      </c>
      <c r="Y205" s="30"/>
      <c r="Z205" s="30"/>
      <c r="AA205" s="29">
        <f t="shared" si="100"/>
        <v>63.67</v>
      </c>
      <c r="AB205" s="30">
        <v>40</v>
      </c>
      <c r="AC205" s="167">
        <v>40</v>
      </c>
      <c r="AD205" s="30">
        <v>38</v>
      </c>
      <c r="AF205" s="29">
        <f t="shared" si="114"/>
        <v>253.67</v>
      </c>
      <c r="AG205" s="34" t="b">
        <f t="shared" si="115"/>
        <v>1</v>
      </c>
      <c r="AH205" s="34" t="b">
        <f t="shared" si="101"/>
        <v>1</v>
      </c>
      <c r="AI205" s="65" t="b">
        <f t="shared" si="116"/>
        <v>1</v>
      </c>
      <c r="AJ205" s="65" t="b">
        <f t="shared" si="120"/>
        <v>1</v>
      </c>
      <c r="AK205" s="65" t="b">
        <f t="shared" si="121"/>
        <v>1</v>
      </c>
      <c r="AL205" s="65" t="b">
        <f t="shared" si="117"/>
        <v>1</v>
      </c>
      <c r="AM205" s="65" t="b">
        <f t="shared" si="98"/>
        <v>1</v>
      </c>
    </row>
    <row r="206" spans="1:39" s="28" customFormat="1" x14ac:dyDescent="0.25">
      <c r="A206" s="28">
        <f t="shared" si="118"/>
        <v>191</v>
      </c>
      <c r="B206" s="71">
        <f t="shared" si="119"/>
        <v>18</v>
      </c>
      <c r="C206" s="118"/>
      <c r="D206" s="111" t="s">
        <v>669</v>
      </c>
      <c r="E206" s="111" t="s">
        <v>670</v>
      </c>
      <c r="F206" s="111" t="s">
        <v>109</v>
      </c>
      <c r="G206" s="111" t="s">
        <v>671</v>
      </c>
      <c r="H206" s="26" t="s">
        <v>24</v>
      </c>
      <c r="I206" s="155">
        <v>32</v>
      </c>
      <c r="J206" s="155"/>
      <c r="K206" s="23">
        <v>35</v>
      </c>
      <c r="L206" s="149"/>
      <c r="M206" s="23">
        <v>33</v>
      </c>
      <c r="N206" s="149"/>
      <c r="O206" s="23">
        <v>35</v>
      </c>
      <c r="P206" s="149"/>
      <c r="Q206" s="24">
        <f t="shared" si="122"/>
        <v>33.75</v>
      </c>
      <c r="R206" s="24">
        <f t="shared" si="99"/>
        <v>67.5</v>
      </c>
      <c r="S206" s="148">
        <v>69</v>
      </c>
      <c r="T206" s="149">
        <v>17</v>
      </c>
      <c r="U206" s="148">
        <v>43</v>
      </c>
      <c r="V206" s="149">
        <v>11</v>
      </c>
      <c r="W206" s="28">
        <v>67</v>
      </c>
      <c r="X206" s="28">
        <v>19</v>
      </c>
      <c r="Y206" s="30"/>
      <c r="Z206" s="30"/>
      <c r="AA206" s="29">
        <f t="shared" si="100"/>
        <v>59.67</v>
      </c>
      <c r="AB206" s="30">
        <v>40</v>
      </c>
      <c r="AC206" s="167">
        <v>34</v>
      </c>
      <c r="AD206" s="30">
        <v>39</v>
      </c>
      <c r="AF206" s="29">
        <f t="shared" si="114"/>
        <v>240.17</v>
      </c>
      <c r="AG206" s="34" t="b">
        <f t="shared" si="115"/>
        <v>1</v>
      </c>
      <c r="AH206" s="34" t="b">
        <f t="shared" si="101"/>
        <v>1</v>
      </c>
      <c r="AI206" s="65" t="b">
        <f t="shared" si="116"/>
        <v>1</v>
      </c>
      <c r="AJ206" s="65" t="b">
        <f t="shared" si="120"/>
        <v>1</v>
      </c>
      <c r="AK206" s="65" t="b">
        <f t="shared" si="121"/>
        <v>1</v>
      </c>
      <c r="AL206" s="65" t="b">
        <f t="shared" si="117"/>
        <v>1</v>
      </c>
      <c r="AM206" s="65" t="b">
        <f t="shared" si="98"/>
        <v>1</v>
      </c>
    </row>
    <row r="207" spans="1:39" s="28" customFormat="1" x14ac:dyDescent="0.25">
      <c r="A207" s="28">
        <f t="shared" si="118"/>
        <v>192</v>
      </c>
      <c r="B207" s="71">
        <f t="shared" si="119"/>
        <v>19</v>
      </c>
      <c r="C207" s="122"/>
      <c r="D207" s="111" t="s">
        <v>672</v>
      </c>
      <c r="E207" s="111" t="s">
        <v>553</v>
      </c>
      <c r="F207" s="111" t="s">
        <v>153</v>
      </c>
      <c r="G207" s="111" t="s">
        <v>673</v>
      </c>
      <c r="H207" s="26" t="s">
        <v>24</v>
      </c>
      <c r="I207" s="155">
        <v>25</v>
      </c>
      <c r="J207" s="155"/>
      <c r="K207" s="23">
        <v>34</v>
      </c>
      <c r="L207" s="149"/>
      <c r="M207" s="23">
        <v>36</v>
      </c>
      <c r="N207" s="149"/>
      <c r="O207" s="23">
        <v>34</v>
      </c>
      <c r="P207" s="149"/>
      <c r="Q207" s="24">
        <f t="shared" si="122"/>
        <v>32.25</v>
      </c>
      <c r="R207" s="24">
        <f t="shared" si="99"/>
        <v>64.5</v>
      </c>
      <c r="S207" s="148">
        <v>58</v>
      </c>
      <c r="T207" s="149">
        <v>15</v>
      </c>
      <c r="U207" s="148">
        <v>69</v>
      </c>
      <c r="V207" s="149">
        <v>7</v>
      </c>
      <c r="W207" s="28">
        <v>67</v>
      </c>
      <c r="X207" s="28">
        <v>6</v>
      </c>
      <c r="Y207" s="30"/>
      <c r="Z207" s="30"/>
      <c r="AA207" s="29">
        <f t="shared" si="100"/>
        <v>64.67</v>
      </c>
      <c r="AB207" s="30">
        <v>40</v>
      </c>
      <c r="AC207" s="167">
        <v>37</v>
      </c>
      <c r="AD207" s="30">
        <v>39</v>
      </c>
      <c r="AF207" s="29">
        <f t="shared" si="114"/>
        <v>245.17</v>
      </c>
      <c r="AG207" s="34" t="b">
        <f t="shared" si="115"/>
        <v>1</v>
      </c>
      <c r="AH207" s="34" t="b">
        <f t="shared" si="101"/>
        <v>1</v>
      </c>
      <c r="AI207" s="65" t="b">
        <f t="shared" si="116"/>
        <v>1</v>
      </c>
      <c r="AJ207" s="65" t="b">
        <f t="shared" si="120"/>
        <v>1</v>
      </c>
      <c r="AK207" s="65" t="b">
        <f t="shared" si="121"/>
        <v>1</v>
      </c>
      <c r="AL207" s="65" t="b">
        <f t="shared" si="117"/>
        <v>1</v>
      </c>
      <c r="AM207" s="65" t="b">
        <f t="shared" si="98"/>
        <v>1</v>
      </c>
    </row>
    <row r="208" spans="1:39" s="28" customFormat="1" x14ac:dyDescent="0.25">
      <c r="A208" s="28">
        <f t="shared" si="118"/>
        <v>193</v>
      </c>
      <c r="B208" s="71">
        <f t="shared" si="119"/>
        <v>20</v>
      </c>
      <c r="C208" s="118"/>
      <c r="D208" s="111" t="s">
        <v>674</v>
      </c>
      <c r="E208" s="111" t="s">
        <v>675</v>
      </c>
      <c r="F208" s="111" t="s">
        <v>116</v>
      </c>
      <c r="G208" s="111" t="s">
        <v>676</v>
      </c>
      <c r="H208" s="26" t="s">
        <v>24</v>
      </c>
      <c r="I208" s="155">
        <v>30</v>
      </c>
      <c r="J208" s="155"/>
      <c r="K208" s="23">
        <v>35</v>
      </c>
      <c r="L208" s="149"/>
      <c r="M208" s="23">
        <v>37</v>
      </c>
      <c r="N208" s="149"/>
      <c r="O208" s="23">
        <v>35</v>
      </c>
      <c r="P208" s="149"/>
      <c r="Q208" s="24">
        <f t="shared" si="122"/>
        <v>34.25</v>
      </c>
      <c r="R208" s="24">
        <f t="shared" si="99"/>
        <v>68.5</v>
      </c>
      <c r="S208" s="148">
        <v>64</v>
      </c>
      <c r="T208" s="149">
        <v>9</v>
      </c>
      <c r="U208" s="148">
        <v>62</v>
      </c>
      <c r="V208" s="149">
        <v>18</v>
      </c>
      <c r="W208" s="28">
        <v>73</v>
      </c>
      <c r="X208" s="28">
        <v>20</v>
      </c>
      <c r="Y208" s="30"/>
      <c r="Z208" s="30"/>
      <c r="AA208" s="29">
        <f t="shared" si="100"/>
        <v>66.33</v>
      </c>
      <c r="AB208" s="30">
        <v>40</v>
      </c>
      <c r="AC208" s="167">
        <v>38</v>
      </c>
      <c r="AD208" s="30">
        <v>47</v>
      </c>
      <c r="AF208" s="29">
        <f t="shared" si="114"/>
        <v>259.83</v>
      </c>
      <c r="AG208" s="34" t="b">
        <f t="shared" si="115"/>
        <v>1</v>
      </c>
      <c r="AH208" s="34" t="b">
        <f t="shared" si="101"/>
        <v>1</v>
      </c>
      <c r="AI208" s="65" t="b">
        <f t="shared" si="116"/>
        <v>1</v>
      </c>
      <c r="AJ208" s="65" t="b">
        <f t="shared" si="120"/>
        <v>1</v>
      </c>
      <c r="AK208" s="65" t="b">
        <f t="shared" si="121"/>
        <v>1</v>
      </c>
      <c r="AL208" s="65" t="b">
        <f t="shared" si="117"/>
        <v>1</v>
      </c>
      <c r="AM208" s="65" t="b">
        <f t="shared" si="98"/>
        <v>1</v>
      </c>
    </row>
    <row r="209" spans="1:39" s="28" customFormat="1" x14ac:dyDescent="0.25">
      <c r="A209" s="28">
        <f t="shared" si="118"/>
        <v>194</v>
      </c>
      <c r="B209" s="71">
        <f t="shared" si="119"/>
        <v>21</v>
      </c>
      <c r="C209" s="122"/>
      <c r="D209" s="111" t="s">
        <v>677</v>
      </c>
      <c r="E209" s="111" t="s">
        <v>398</v>
      </c>
      <c r="F209" s="111" t="s">
        <v>164</v>
      </c>
      <c r="G209" s="111" t="s">
        <v>678</v>
      </c>
      <c r="H209" s="26" t="s">
        <v>24</v>
      </c>
      <c r="I209" s="155">
        <v>25</v>
      </c>
      <c r="J209" s="155"/>
      <c r="K209" s="23">
        <v>38</v>
      </c>
      <c r="L209" s="149"/>
      <c r="M209" s="23">
        <v>33</v>
      </c>
      <c r="N209" s="149"/>
      <c r="O209" s="23">
        <v>34</v>
      </c>
      <c r="P209" s="149"/>
      <c r="Q209" s="24">
        <f t="shared" si="122"/>
        <v>32.5</v>
      </c>
      <c r="R209" s="24">
        <f t="shared" si="99"/>
        <v>65</v>
      </c>
      <c r="S209" s="148">
        <v>52</v>
      </c>
      <c r="T209" s="149">
        <v>6</v>
      </c>
      <c r="U209" s="148">
        <v>76</v>
      </c>
      <c r="V209" s="149">
        <v>21</v>
      </c>
      <c r="W209" s="28">
        <v>68</v>
      </c>
      <c r="X209" s="28">
        <v>16</v>
      </c>
      <c r="Y209" s="30"/>
      <c r="Z209" s="30"/>
      <c r="AA209" s="29">
        <f t="shared" si="100"/>
        <v>65.33</v>
      </c>
      <c r="AB209" s="30">
        <v>40</v>
      </c>
      <c r="AC209" s="167">
        <v>38</v>
      </c>
      <c r="AD209" s="30">
        <v>35</v>
      </c>
      <c r="AF209" s="29">
        <f t="shared" si="114"/>
        <v>243.33</v>
      </c>
      <c r="AG209" s="34" t="b">
        <f t="shared" si="115"/>
        <v>1</v>
      </c>
      <c r="AH209" s="34" t="b">
        <f t="shared" si="101"/>
        <v>1</v>
      </c>
      <c r="AI209" s="65" t="b">
        <f t="shared" si="116"/>
        <v>1</v>
      </c>
      <c r="AJ209" s="65" t="b">
        <f t="shared" si="120"/>
        <v>1</v>
      </c>
      <c r="AK209" s="65" t="b">
        <f t="shared" si="121"/>
        <v>1</v>
      </c>
      <c r="AL209" s="65" t="b">
        <f t="shared" si="117"/>
        <v>1</v>
      </c>
      <c r="AM209" s="65" t="b">
        <f t="shared" si="98"/>
        <v>1</v>
      </c>
    </row>
    <row r="210" spans="1:39" s="28" customFormat="1" x14ac:dyDescent="0.25">
      <c r="A210" s="28">
        <f t="shared" si="118"/>
        <v>195</v>
      </c>
      <c r="B210" s="71">
        <f t="shared" si="119"/>
        <v>22</v>
      </c>
      <c r="C210" s="118"/>
      <c r="D210" s="111" t="s">
        <v>679</v>
      </c>
      <c r="E210" s="111" t="s">
        <v>680</v>
      </c>
      <c r="F210" s="111" t="s">
        <v>113</v>
      </c>
      <c r="G210" s="111" t="s">
        <v>681</v>
      </c>
      <c r="H210" s="26" t="s">
        <v>24</v>
      </c>
      <c r="I210" s="155">
        <v>30</v>
      </c>
      <c r="J210" s="155"/>
      <c r="K210" s="23">
        <v>38</v>
      </c>
      <c r="L210" s="149"/>
      <c r="M210" s="23">
        <v>33</v>
      </c>
      <c r="N210" s="149"/>
      <c r="O210" s="23">
        <v>36</v>
      </c>
      <c r="P210" s="149"/>
      <c r="Q210" s="24">
        <f t="shared" si="122"/>
        <v>34.25</v>
      </c>
      <c r="R210" s="24">
        <f t="shared" si="99"/>
        <v>68.5</v>
      </c>
      <c r="S210" s="148">
        <v>71</v>
      </c>
      <c r="T210" s="149">
        <v>10</v>
      </c>
      <c r="U210" s="148">
        <v>64</v>
      </c>
      <c r="V210" s="149">
        <v>14</v>
      </c>
      <c r="W210" s="28">
        <v>66</v>
      </c>
      <c r="X210" s="28">
        <v>10</v>
      </c>
      <c r="Y210" s="30"/>
      <c r="Z210" s="30"/>
      <c r="AA210" s="29">
        <f t="shared" si="100"/>
        <v>67</v>
      </c>
      <c r="AB210" s="30">
        <v>30</v>
      </c>
      <c r="AC210" s="167">
        <v>39</v>
      </c>
      <c r="AD210" s="30">
        <v>43</v>
      </c>
      <c r="AF210" s="29">
        <f t="shared" si="114"/>
        <v>247.5</v>
      </c>
      <c r="AG210" s="34" t="b">
        <f t="shared" si="115"/>
        <v>1</v>
      </c>
      <c r="AH210" s="34" t="b">
        <f t="shared" si="101"/>
        <v>1</v>
      </c>
      <c r="AI210" s="65" t="b">
        <f t="shared" si="116"/>
        <v>0</v>
      </c>
      <c r="AJ210" s="65" t="b">
        <f t="shared" si="120"/>
        <v>1</v>
      </c>
      <c r="AK210" s="65" t="b">
        <f t="shared" si="121"/>
        <v>1</v>
      </c>
      <c r="AL210" s="65" t="b">
        <f t="shared" si="117"/>
        <v>1</v>
      </c>
      <c r="AM210" s="65" t="b">
        <f t="shared" si="98"/>
        <v>0</v>
      </c>
    </row>
    <row r="211" spans="1:39" s="28" customFormat="1" x14ac:dyDescent="0.25">
      <c r="A211" s="28">
        <f t="shared" si="118"/>
        <v>196</v>
      </c>
      <c r="B211" s="71">
        <f t="shared" si="119"/>
        <v>23</v>
      </c>
      <c r="C211" s="122"/>
      <c r="D211" s="111" t="s">
        <v>682</v>
      </c>
      <c r="E211" s="111" t="s">
        <v>683</v>
      </c>
      <c r="F211" s="111" t="s">
        <v>142</v>
      </c>
      <c r="G211" s="111" t="s">
        <v>684</v>
      </c>
      <c r="H211" s="26" t="s">
        <v>24</v>
      </c>
      <c r="I211" s="155">
        <v>30</v>
      </c>
      <c r="J211" s="155"/>
      <c r="K211" s="23">
        <v>34</v>
      </c>
      <c r="L211" s="149"/>
      <c r="M211" s="23">
        <v>36</v>
      </c>
      <c r="N211" s="149"/>
      <c r="O211" s="23">
        <v>34</v>
      </c>
      <c r="P211" s="149"/>
      <c r="Q211" s="24">
        <f t="shared" si="122"/>
        <v>33.5</v>
      </c>
      <c r="R211" s="24">
        <f t="shared" si="99"/>
        <v>67</v>
      </c>
      <c r="S211" s="148">
        <v>30</v>
      </c>
      <c r="T211" s="149">
        <v>19</v>
      </c>
      <c r="U211" s="148">
        <v>64</v>
      </c>
      <c r="V211" s="149">
        <v>13</v>
      </c>
      <c r="W211" s="28">
        <v>55</v>
      </c>
      <c r="X211" s="28">
        <v>24</v>
      </c>
      <c r="Y211" s="30"/>
      <c r="Z211" s="30"/>
      <c r="AA211" s="29">
        <f t="shared" si="100"/>
        <v>49.67</v>
      </c>
      <c r="AB211" s="30">
        <v>40</v>
      </c>
      <c r="AC211" s="167">
        <v>39</v>
      </c>
      <c r="AD211" s="30">
        <v>39</v>
      </c>
      <c r="AF211" s="29">
        <f t="shared" si="114"/>
        <v>234.67</v>
      </c>
      <c r="AG211" s="34" t="b">
        <f t="shared" si="115"/>
        <v>1</v>
      </c>
      <c r="AH211" s="34" t="b">
        <f t="shared" si="101"/>
        <v>0</v>
      </c>
      <c r="AI211" s="65" t="b">
        <f t="shared" si="116"/>
        <v>1</v>
      </c>
      <c r="AJ211" s="65" t="b">
        <f t="shared" si="120"/>
        <v>1</v>
      </c>
      <c r="AK211" s="65" t="b">
        <f t="shared" si="121"/>
        <v>1</v>
      </c>
      <c r="AL211" s="65" t="b">
        <f t="shared" si="117"/>
        <v>1</v>
      </c>
      <c r="AM211" s="65" t="b">
        <f t="shared" si="98"/>
        <v>0</v>
      </c>
    </row>
    <row r="212" spans="1:39" s="28" customFormat="1" x14ac:dyDescent="0.25">
      <c r="A212" s="28">
        <f>A211+1</f>
        <v>197</v>
      </c>
      <c r="B212" s="71">
        <f>B211+1</f>
        <v>24</v>
      </c>
      <c r="C212" s="122"/>
      <c r="D212" s="111" t="s">
        <v>685</v>
      </c>
      <c r="E212" s="111" t="s">
        <v>686</v>
      </c>
      <c r="F212" s="111" t="s">
        <v>120</v>
      </c>
      <c r="G212" s="111" t="s">
        <v>687</v>
      </c>
      <c r="H212" s="26" t="s">
        <v>24</v>
      </c>
      <c r="I212" s="155">
        <v>31</v>
      </c>
      <c r="J212" s="155"/>
      <c r="K212" s="23">
        <v>35</v>
      </c>
      <c r="L212" s="149"/>
      <c r="M212" s="23">
        <v>35</v>
      </c>
      <c r="N212" s="149"/>
      <c r="O212" s="23">
        <v>34</v>
      </c>
      <c r="P212" s="149"/>
      <c r="Q212" s="24">
        <f t="shared" si="122"/>
        <v>33.75</v>
      </c>
      <c r="R212" s="24">
        <f t="shared" si="99"/>
        <v>67.5</v>
      </c>
      <c r="S212" s="148">
        <v>55</v>
      </c>
      <c r="T212" s="149">
        <v>5</v>
      </c>
      <c r="U212" s="148">
        <v>68</v>
      </c>
      <c r="V212" s="149">
        <v>6</v>
      </c>
      <c r="W212" s="28">
        <v>67</v>
      </c>
      <c r="X212" s="28">
        <v>8</v>
      </c>
      <c r="Y212" s="30"/>
      <c r="Z212" s="30"/>
      <c r="AA212" s="29">
        <f t="shared" si="100"/>
        <v>63.33</v>
      </c>
      <c r="AB212" s="30">
        <v>40</v>
      </c>
      <c r="AC212" s="167">
        <v>38</v>
      </c>
      <c r="AD212" s="30">
        <v>35</v>
      </c>
      <c r="AF212" s="29">
        <f t="shared" si="114"/>
        <v>243.83</v>
      </c>
      <c r="AG212" s="34" t="b">
        <f t="shared" si="115"/>
        <v>1</v>
      </c>
      <c r="AH212" s="34" t="b">
        <f t="shared" si="101"/>
        <v>1</v>
      </c>
      <c r="AI212" s="65" t="b">
        <f t="shared" si="116"/>
        <v>1</v>
      </c>
      <c r="AJ212" s="65" t="b">
        <f t="shared" si="120"/>
        <v>1</v>
      </c>
      <c r="AK212" s="65" t="b">
        <f t="shared" si="121"/>
        <v>1</v>
      </c>
      <c r="AL212" s="65" t="b">
        <f t="shared" si="117"/>
        <v>1</v>
      </c>
      <c r="AM212" s="65" t="b">
        <f t="shared" si="98"/>
        <v>1</v>
      </c>
    </row>
    <row r="213" spans="1:39" s="28" customFormat="1" ht="16.5" thickBot="1" x14ac:dyDescent="0.3">
      <c r="A213" s="28" t="s">
        <v>17</v>
      </c>
      <c r="B213" s="71"/>
      <c r="C213" s="23"/>
      <c r="H213" s="44" t="s">
        <v>18</v>
      </c>
      <c r="I213" s="45">
        <f>AVERAGE(I189:I212)</f>
        <v>29.17</v>
      </c>
      <c r="J213" s="45"/>
      <c r="K213" s="45">
        <f>AVERAGE(K189:K212)</f>
        <v>36.33</v>
      </c>
      <c r="L213" s="45"/>
      <c r="M213" s="45">
        <v>39</v>
      </c>
      <c r="N213" s="45"/>
      <c r="O213" s="45">
        <f>AVERAGE(O189:O212)</f>
        <v>34.92</v>
      </c>
      <c r="P213" s="45"/>
      <c r="Q213" s="52">
        <f>(I213+K213+M213)/3</f>
        <v>34.83</v>
      </c>
      <c r="R213" s="52">
        <f t="shared" si="99"/>
        <v>69.66</v>
      </c>
      <c r="S213" s="45">
        <f>AVERAGE(S189:S212)</f>
        <v>57.71</v>
      </c>
      <c r="T213" s="45"/>
      <c r="U213" s="45">
        <f>AVERAGE(U189:U212)</f>
        <v>65</v>
      </c>
      <c r="V213" s="45"/>
      <c r="W213" s="45">
        <f>AVERAGE(W189:W212)</f>
        <v>68.88</v>
      </c>
      <c r="X213" s="45"/>
      <c r="Y213" s="45" t="e">
        <f>AVERAGE(Y189:Y212)</f>
        <v>#DIV/0!</v>
      </c>
      <c r="Z213" s="45"/>
      <c r="AA213" s="63">
        <f>(S213+U213+W213)/3</f>
        <v>63.86</v>
      </c>
      <c r="AB213" s="45">
        <f>AVERAGE(AB189:AB212)</f>
        <v>37.08</v>
      </c>
      <c r="AC213" s="45">
        <f>AVERAGE(AC189:AC212)</f>
        <v>36.83</v>
      </c>
      <c r="AD213" s="45">
        <f>AVERAGE(AD189:AD212)</f>
        <v>39.58</v>
      </c>
      <c r="AE213" s="45" t="e">
        <f>AVERAGE(AE189:AE212)</f>
        <v>#DIV/0!</v>
      </c>
      <c r="AF213" s="29"/>
      <c r="AG213" s="34"/>
      <c r="AH213" s="34"/>
      <c r="AL213" s="65"/>
      <c r="AM213" s="65"/>
    </row>
    <row r="214" spans="1:39" s="28" customFormat="1" ht="31.5" x14ac:dyDescent="0.25">
      <c r="A214" s="28" t="s">
        <v>17</v>
      </c>
      <c r="B214" s="71"/>
      <c r="C214" s="26"/>
      <c r="D214" s="64" t="s">
        <v>101</v>
      </c>
      <c r="E214" s="64" t="s">
        <v>2</v>
      </c>
      <c r="F214" s="65" t="s">
        <v>3</v>
      </c>
      <c r="G214" s="65" t="s">
        <v>38</v>
      </c>
      <c r="H214" s="65" t="s">
        <v>4</v>
      </c>
      <c r="I214" s="37"/>
      <c r="J214" s="37"/>
      <c r="K214" s="37"/>
      <c r="L214" s="37"/>
      <c r="M214" s="37"/>
      <c r="N214" s="37"/>
      <c r="O214" s="37"/>
      <c r="P214" s="37"/>
      <c r="Q214" s="33"/>
      <c r="R214" s="24"/>
      <c r="S214" s="37"/>
      <c r="T214" s="37"/>
      <c r="U214" s="37"/>
      <c r="V214" s="37"/>
      <c r="W214" s="75"/>
      <c r="X214" s="75"/>
      <c r="Y214" s="76"/>
      <c r="Z214" s="76"/>
      <c r="AA214" s="29"/>
      <c r="AB214" s="76"/>
      <c r="AC214" s="76"/>
      <c r="AD214" s="75"/>
      <c r="AE214" s="75"/>
      <c r="AF214" s="29"/>
      <c r="AG214" s="34"/>
      <c r="AH214" s="34"/>
      <c r="AL214" s="65"/>
      <c r="AM214" s="65"/>
    </row>
    <row r="215" spans="1:39" s="28" customFormat="1" x14ac:dyDescent="0.25">
      <c r="A215" s="28">
        <v>198</v>
      </c>
      <c r="B215" s="71">
        <v>1</v>
      </c>
      <c r="C215" s="118"/>
      <c r="D215" s="111" t="s">
        <v>688</v>
      </c>
      <c r="E215" s="111" t="s">
        <v>689</v>
      </c>
      <c r="F215" s="111" t="s">
        <v>120</v>
      </c>
      <c r="G215" s="111" t="s">
        <v>690</v>
      </c>
      <c r="H215" s="26" t="s">
        <v>25</v>
      </c>
      <c r="I215" s="155">
        <v>32</v>
      </c>
      <c r="J215" s="155"/>
      <c r="K215" s="148">
        <v>35</v>
      </c>
      <c r="L215" s="149"/>
      <c r="M215" s="148">
        <v>33</v>
      </c>
      <c r="N215" s="149"/>
      <c r="O215" s="148">
        <v>38</v>
      </c>
      <c r="P215" s="149"/>
      <c r="Q215" s="24">
        <f t="shared" ref="Q215:Q264" si="123">AVERAGE(I215,K215,M215,O215)</f>
        <v>34.5</v>
      </c>
      <c r="R215" s="24">
        <f t="shared" si="99"/>
        <v>69</v>
      </c>
      <c r="S215" s="148">
        <v>51</v>
      </c>
      <c r="T215" s="149">
        <v>11</v>
      </c>
      <c r="U215" s="148">
        <v>66</v>
      </c>
      <c r="V215" s="149">
        <v>6</v>
      </c>
      <c r="W215" s="28">
        <v>68</v>
      </c>
      <c r="X215" s="28">
        <v>9</v>
      </c>
      <c r="Y215" s="30"/>
      <c r="Z215" s="30"/>
      <c r="AA215" s="29">
        <f t="shared" si="100"/>
        <v>61.67</v>
      </c>
      <c r="AB215" s="30">
        <v>30</v>
      </c>
      <c r="AC215" s="167">
        <v>39.5</v>
      </c>
      <c r="AD215" s="30">
        <v>43</v>
      </c>
      <c r="AF215" s="29">
        <f t="shared" ref="AF215:AF238" si="124">SUM(R215 + AA215 +AB215 + AC215 + AD215)</f>
        <v>243.17</v>
      </c>
      <c r="AG215" s="34" t="b">
        <f t="shared" ref="AG215:AG238" si="125">IF(R215,R215&gt;=56,R215&lt;56)</f>
        <v>1</v>
      </c>
      <c r="AH215" s="34" t="b">
        <f t="shared" si="101"/>
        <v>1</v>
      </c>
      <c r="AI215" s="65" t="b">
        <f t="shared" ref="AI215:AI226" si="126">IF(AB215,AB215=40)</f>
        <v>0</v>
      </c>
      <c r="AJ215" s="65" t="b">
        <f t="shared" si="120"/>
        <v>1</v>
      </c>
      <c r="AK215" s="65" t="b">
        <f t="shared" si="121"/>
        <v>1</v>
      </c>
      <c r="AL215" s="65" t="b">
        <f t="shared" ref="AL215" si="127">IF(AF215,AF215&gt;=207,AF215&lt;207)</f>
        <v>1</v>
      </c>
      <c r="AM215" s="65" t="b">
        <f t="shared" si="98"/>
        <v>0</v>
      </c>
    </row>
    <row r="216" spans="1:39" s="28" customFormat="1" x14ac:dyDescent="0.25">
      <c r="A216" s="28">
        <f t="shared" ref="A216:A238" si="128">A215+1</f>
        <v>199</v>
      </c>
      <c r="B216" s="71">
        <f t="shared" ref="B216:B238" si="129">B215+1</f>
        <v>2</v>
      </c>
      <c r="C216" s="118"/>
      <c r="D216" s="111" t="s">
        <v>691</v>
      </c>
      <c r="E216" s="111" t="s">
        <v>692</v>
      </c>
      <c r="F216" s="111" t="s">
        <v>146</v>
      </c>
      <c r="G216" s="111" t="s">
        <v>693</v>
      </c>
      <c r="H216" s="26" t="s">
        <v>25</v>
      </c>
      <c r="I216" s="155">
        <v>32</v>
      </c>
      <c r="J216" s="155"/>
      <c r="K216" s="148">
        <v>35</v>
      </c>
      <c r="L216" s="149"/>
      <c r="M216" s="148">
        <v>36</v>
      </c>
      <c r="N216" s="149"/>
      <c r="O216" s="148">
        <v>36</v>
      </c>
      <c r="P216" s="149"/>
      <c r="Q216" s="24">
        <f t="shared" si="123"/>
        <v>34.75</v>
      </c>
      <c r="R216" s="24">
        <f t="shared" si="99"/>
        <v>69.5</v>
      </c>
      <c r="S216" s="148">
        <v>65</v>
      </c>
      <c r="T216" s="149">
        <v>27</v>
      </c>
      <c r="U216" s="148">
        <v>71</v>
      </c>
      <c r="V216" s="149">
        <v>20</v>
      </c>
      <c r="W216" s="28">
        <v>68</v>
      </c>
      <c r="X216" s="28">
        <v>10</v>
      </c>
      <c r="Y216" s="30"/>
      <c r="Z216" s="30"/>
      <c r="AA216" s="29">
        <f t="shared" si="100"/>
        <v>68</v>
      </c>
      <c r="AB216" s="30">
        <v>40</v>
      </c>
      <c r="AC216" s="167">
        <v>38.5</v>
      </c>
      <c r="AD216" s="30">
        <v>41</v>
      </c>
      <c r="AF216" s="29">
        <f t="shared" si="124"/>
        <v>257</v>
      </c>
      <c r="AG216" s="34" t="b">
        <f t="shared" si="125"/>
        <v>1</v>
      </c>
      <c r="AH216" s="34" t="b">
        <f t="shared" si="101"/>
        <v>1</v>
      </c>
      <c r="AI216" s="65" t="b">
        <f t="shared" si="126"/>
        <v>1</v>
      </c>
      <c r="AJ216" s="65" t="b">
        <f t="shared" si="120"/>
        <v>1</v>
      </c>
      <c r="AK216" s="65" t="b">
        <f t="shared" si="121"/>
        <v>1</v>
      </c>
      <c r="AL216" s="65" t="b">
        <f t="shared" ref="AL216:AL245" si="130">IF(AF216,AF216&gt;=200,AF216&lt;200)</f>
        <v>1</v>
      </c>
      <c r="AM216" s="65" t="b">
        <f t="shared" si="98"/>
        <v>1</v>
      </c>
    </row>
    <row r="217" spans="1:39" s="28" customFormat="1" x14ac:dyDescent="0.25">
      <c r="A217" s="28">
        <f t="shared" si="128"/>
        <v>200</v>
      </c>
      <c r="B217" s="71">
        <f t="shared" si="129"/>
        <v>3</v>
      </c>
      <c r="C217" s="118"/>
      <c r="D217" s="111" t="s">
        <v>694</v>
      </c>
      <c r="E217" s="111" t="s">
        <v>695</v>
      </c>
      <c r="F217" s="111" t="s">
        <v>175</v>
      </c>
      <c r="G217" s="111" t="s">
        <v>696</v>
      </c>
      <c r="H217" s="26" t="s">
        <v>25</v>
      </c>
      <c r="I217" s="155">
        <v>39</v>
      </c>
      <c r="J217" s="155"/>
      <c r="K217" s="148">
        <v>37</v>
      </c>
      <c r="L217" s="149"/>
      <c r="M217" s="148">
        <v>39</v>
      </c>
      <c r="N217" s="149"/>
      <c r="O217" s="148">
        <v>39</v>
      </c>
      <c r="P217" s="149"/>
      <c r="Q217" s="24">
        <f t="shared" si="123"/>
        <v>38.5</v>
      </c>
      <c r="R217" s="24">
        <f t="shared" si="99"/>
        <v>77</v>
      </c>
      <c r="S217" s="148">
        <v>57</v>
      </c>
      <c r="T217" s="149">
        <v>24</v>
      </c>
      <c r="U217" s="148">
        <v>73</v>
      </c>
      <c r="V217" s="149">
        <v>21</v>
      </c>
      <c r="W217" s="28">
        <v>76</v>
      </c>
      <c r="X217" s="28">
        <v>15</v>
      </c>
      <c r="Y217" s="30"/>
      <c r="Z217" s="30"/>
      <c r="AA217" s="29">
        <f t="shared" si="100"/>
        <v>68.67</v>
      </c>
      <c r="AB217" s="30">
        <v>40</v>
      </c>
      <c r="AC217" s="167">
        <v>42</v>
      </c>
      <c r="AD217" s="30">
        <v>39</v>
      </c>
      <c r="AF217" s="29">
        <f t="shared" si="124"/>
        <v>266.67</v>
      </c>
      <c r="AG217" s="34" t="b">
        <f t="shared" si="125"/>
        <v>1</v>
      </c>
      <c r="AH217" s="34" t="b">
        <f t="shared" si="101"/>
        <v>1</v>
      </c>
      <c r="AI217" s="65" t="b">
        <f t="shared" si="126"/>
        <v>1</v>
      </c>
      <c r="AJ217" s="65" t="b">
        <f t="shared" si="120"/>
        <v>1</v>
      </c>
      <c r="AK217" s="65" t="b">
        <f t="shared" si="121"/>
        <v>1</v>
      </c>
      <c r="AL217" s="65" t="b">
        <f t="shared" si="130"/>
        <v>1</v>
      </c>
      <c r="AM217" s="65" t="b">
        <f t="shared" si="98"/>
        <v>1</v>
      </c>
    </row>
    <row r="218" spans="1:39" s="28" customFormat="1" x14ac:dyDescent="0.25">
      <c r="A218" s="28">
        <f t="shared" si="128"/>
        <v>201</v>
      </c>
      <c r="B218" s="71">
        <f t="shared" si="129"/>
        <v>4</v>
      </c>
      <c r="C218" s="118"/>
      <c r="D218" s="111" t="s">
        <v>697</v>
      </c>
      <c r="E218" s="111" t="s">
        <v>512</v>
      </c>
      <c r="F218" s="111" t="s">
        <v>109</v>
      </c>
      <c r="G218" s="111" t="s">
        <v>698</v>
      </c>
      <c r="H218" s="26" t="s">
        <v>25</v>
      </c>
      <c r="I218" s="155">
        <v>31</v>
      </c>
      <c r="J218" s="155"/>
      <c r="K218" s="148">
        <v>31</v>
      </c>
      <c r="L218" s="149"/>
      <c r="M218" s="148">
        <v>34</v>
      </c>
      <c r="N218" s="149"/>
      <c r="O218" s="148">
        <v>35</v>
      </c>
      <c r="P218" s="149"/>
      <c r="Q218" s="24">
        <f t="shared" si="123"/>
        <v>32.75</v>
      </c>
      <c r="R218" s="24">
        <f t="shared" si="99"/>
        <v>65.5</v>
      </c>
      <c r="S218" s="148">
        <v>63</v>
      </c>
      <c r="T218" s="149">
        <v>11</v>
      </c>
      <c r="U218" s="148">
        <v>54</v>
      </c>
      <c r="V218" s="149">
        <v>5</v>
      </c>
      <c r="W218" s="28">
        <v>69</v>
      </c>
      <c r="X218" s="28">
        <v>24</v>
      </c>
      <c r="Y218" s="30"/>
      <c r="Z218" s="30"/>
      <c r="AA218" s="29">
        <f t="shared" si="100"/>
        <v>62</v>
      </c>
      <c r="AB218" s="30">
        <v>40</v>
      </c>
      <c r="AC218" s="167">
        <v>37.5</v>
      </c>
      <c r="AD218" s="30">
        <v>39</v>
      </c>
      <c r="AF218" s="29">
        <f t="shared" si="124"/>
        <v>244</v>
      </c>
      <c r="AG218" s="34" t="b">
        <f t="shared" si="125"/>
        <v>1</v>
      </c>
      <c r="AH218" s="34" t="b">
        <f t="shared" si="101"/>
        <v>1</v>
      </c>
      <c r="AI218" s="65" t="b">
        <f t="shared" si="126"/>
        <v>1</v>
      </c>
      <c r="AJ218" s="65" t="b">
        <f t="shared" si="120"/>
        <v>1</v>
      </c>
      <c r="AK218" s="65" t="b">
        <f t="shared" si="121"/>
        <v>1</v>
      </c>
      <c r="AL218" s="65" t="b">
        <f t="shared" si="130"/>
        <v>1</v>
      </c>
      <c r="AM218" s="65" t="b">
        <f t="shared" si="98"/>
        <v>1</v>
      </c>
    </row>
    <row r="219" spans="1:39" s="28" customFormat="1" x14ac:dyDescent="0.25">
      <c r="A219" s="28">
        <f t="shared" si="128"/>
        <v>202</v>
      </c>
      <c r="B219" s="71">
        <f t="shared" si="129"/>
        <v>5</v>
      </c>
      <c r="C219" s="118"/>
      <c r="D219" s="111" t="s">
        <v>699</v>
      </c>
      <c r="E219" s="111" t="s">
        <v>700</v>
      </c>
      <c r="F219" s="111" t="s">
        <v>481</v>
      </c>
      <c r="G219" s="111" t="s">
        <v>701</v>
      </c>
      <c r="H219" s="26" t="s">
        <v>25</v>
      </c>
      <c r="I219" s="155">
        <v>35</v>
      </c>
      <c r="J219" s="155"/>
      <c r="K219" s="148">
        <v>35</v>
      </c>
      <c r="L219" s="149"/>
      <c r="M219" s="148">
        <v>37</v>
      </c>
      <c r="N219" s="149"/>
      <c r="O219" s="148">
        <v>37</v>
      </c>
      <c r="P219" s="149"/>
      <c r="Q219" s="24">
        <f t="shared" si="123"/>
        <v>36</v>
      </c>
      <c r="R219" s="24">
        <f t="shared" si="99"/>
        <v>72</v>
      </c>
      <c r="S219" s="148">
        <v>49</v>
      </c>
      <c r="T219" s="149">
        <v>1</v>
      </c>
      <c r="U219" s="148">
        <v>41</v>
      </c>
      <c r="V219" s="149">
        <v>9</v>
      </c>
      <c r="W219" s="28">
        <v>62</v>
      </c>
      <c r="X219" s="28">
        <v>23</v>
      </c>
      <c r="Y219" s="30"/>
      <c r="Z219" s="30"/>
      <c r="AA219" s="29">
        <f t="shared" si="100"/>
        <v>50.67</v>
      </c>
      <c r="AB219" s="30">
        <v>40</v>
      </c>
      <c r="AC219" s="167">
        <v>33.5</v>
      </c>
      <c r="AD219" s="30">
        <v>38</v>
      </c>
      <c r="AF219" s="29">
        <f t="shared" si="124"/>
        <v>234.17</v>
      </c>
      <c r="AG219" s="34" t="b">
        <f t="shared" si="125"/>
        <v>1</v>
      </c>
      <c r="AH219" s="34" t="b">
        <f t="shared" si="101"/>
        <v>0</v>
      </c>
      <c r="AI219" s="65" t="b">
        <f t="shared" si="126"/>
        <v>1</v>
      </c>
      <c r="AJ219" s="65" t="b">
        <f t="shared" si="120"/>
        <v>1</v>
      </c>
      <c r="AK219" s="65" t="b">
        <f t="shared" si="121"/>
        <v>1</v>
      </c>
      <c r="AL219" s="65" t="b">
        <f t="shared" si="130"/>
        <v>1</v>
      </c>
      <c r="AM219" s="65" t="b">
        <f t="shared" si="98"/>
        <v>0</v>
      </c>
    </row>
    <row r="220" spans="1:39" s="28" customFormat="1" x14ac:dyDescent="0.25">
      <c r="A220" s="28">
        <f t="shared" si="128"/>
        <v>203</v>
      </c>
      <c r="B220" s="71">
        <f t="shared" si="129"/>
        <v>6</v>
      </c>
      <c r="C220" s="118"/>
      <c r="D220" s="111" t="s">
        <v>702</v>
      </c>
      <c r="E220" s="111" t="s">
        <v>703</v>
      </c>
      <c r="F220" s="111" t="s">
        <v>128</v>
      </c>
      <c r="G220" s="111" t="s">
        <v>704</v>
      </c>
      <c r="H220" s="26" t="s">
        <v>25</v>
      </c>
      <c r="I220" s="155">
        <v>30</v>
      </c>
      <c r="J220" s="155"/>
      <c r="K220" s="148">
        <v>35</v>
      </c>
      <c r="L220" s="149"/>
      <c r="M220" s="148">
        <v>37</v>
      </c>
      <c r="N220" s="149"/>
      <c r="O220" s="148">
        <v>38</v>
      </c>
      <c r="P220" s="149"/>
      <c r="Q220" s="24">
        <f t="shared" si="123"/>
        <v>35</v>
      </c>
      <c r="R220" s="24">
        <f t="shared" si="99"/>
        <v>70</v>
      </c>
      <c r="S220" s="148">
        <v>56</v>
      </c>
      <c r="T220" s="149">
        <v>18</v>
      </c>
      <c r="U220" s="148">
        <v>46</v>
      </c>
      <c r="V220" s="149">
        <v>15</v>
      </c>
      <c r="W220" s="28">
        <v>67</v>
      </c>
      <c r="X220" s="28">
        <v>3</v>
      </c>
      <c r="Y220" s="30"/>
      <c r="Z220" s="30"/>
      <c r="AA220" s="29">
        <f t="shared" si="100"/>
        <v>56.33</v>
      </c>
      <c r="AB220" s="30">
        <v>40</v>
      </c>
      <c r="AC220" s="167">
        <v>23</v>
      </c>
      <c r="AD220" s="30">
        <v>41</v>
      </c>
      <c r="AF220" s="29">
        <f t="shared" si="124"/>
        <v>230.33</v>
      </c>
      <c r="AG220" s="34" t="b">
        <f t="shared" si="125"/>
        <v>1</v>
      </c>
      <c r="AH220" s="34" t="b">
        <f t="shared" si="101"/>
        <v>1</v>
      </c>
      <c r="AI220" s="65" t="b">
        <f t="shared" si="126"/>
        <v>1</v>
      </c>
      <c r="AJ220" s="65" t="b">
        <f t="shared" si="120"/>
        <v>0</v>
      </c>
      <c r="AK220" s="65" t="b">
        <f t="shared" si="121"/>
        <v>1</v>
      </c>
      <c r="AL220" s="65" t="b">
        <f t="shared" si="130"/>
        <v>1</v>
      </c>
      <c r="AM220" s="65" t="b">
        <f t="shared" si="98"/>
        <v>0</v>
      </c>
    </row>
    <row r="221" spans="1:39" s="28" customFormat="1" x14ac:dyDescent="0.25">
      <c r="A221" s="28">
        <f t="shared" si="128"/>
        <v>204</v>
      </c>
      <c r="B221" s="71">
        <f t="shared" si="129"/>
        <v>7</v>
      </c>
      <c r="C221" s="122"/>
      <c r="D221" s="111" t="s">
        <v>705</v>
      </c>
      <c r="E221" s="111" t="s">
        <v>706</v>
      </c>
      <c r="F221" s="111" t="s">
        <v>164</v>
      </c>
      <c r="G221" s="111" t="s">
        <v>707</v>
      </c>
      <c r="H221" s="26" t="s">
        <v>25</v>
      </c>
      <c r="I221" s="155">
        <v>30</v>
      </c>
      <c r="J221" s="155"/>
      <c r="K221" s="148">
        <v>34</v>
      </c>
      <c r="L221" s="149"/>
      <c r="M221" s="148">
        <v>35</v>
      </c>
      <c r="N221" s="149"/>
      <c r="O221" s="148">
        <v>38</v>
      </c>
      <c r="P221" s="149"/>
      <c r="Q221" s="24">
        <f t="shared" si="123"/>
        <v>34.25</v>
      </c>
      <c r="R221" s="24">
        <f t="shared" si="99"/>
        <v>68.5</v>
      </c>
      <c r="S221" s="148">
        <v>46</v>
      </c>
      <c r="T221" s="149">
        <v>8</v>
      </c>
      <c r="U221" s="148">
        <v>58</v>
      </c>
      <c r="V221" s="149">
        <v>12</v>
      </c>
      <c r="W221" s="28">
        <v>69</v>
      </c>
      <c r="X221" s="28">
        <v>28</v>
      </c>
      <c r="Y221" s="30"/>
      <c r="Z221" s="30"/>
      <c r="AA221" s="29">
        <f t="shared" si="100"/>
        <v>57.67</v>
      </c>
      <c r="AB221" s="30">
        <v>40</v>
      </c>
      <c r="AC221" s="167">
        <v>35.5</v>
      </c>
      <c r="AD221" s="30">
        <v>38</v>
      </c>
      <c r="AF221" s="29">
        <f t="shared" si="124"/>
        <v>239.67</v>
      </c>
      <c r="AG221" s="34" t="b">
        <f t="shared" si="125"/>
        <v>1</v>
      </c>
      <c r="AH221" s="34" t="b">
        <f t="shared" si="101"/>
        <v>1</v>
      </c>
      <c r="AI221" s="65" t="b">
        <f t="shared" si="126"/>
        <v>1</v>
      </c>
      <c r="AJ221" s="65" t="b">
        <f t="shared" si="120"/>
        <v>1</v>
      </c>
      <c r="AK221" s="65" t="b">
        <f t="shared" si="121"/>
        <v>1</v>
      </c>
      <c r="AL221" s="65" t="b">
        <f t="shared" si="130"/>
        <v>1</v>
      </c>
      <c r="AM221" s="65" t="b">
        <f t="shared" si="98"/>
        <v>1</v>
      </c>
    </row>
    <row r="222" spans="1:39" s="28" customFormat="1" x14ac:dyDescent="0.25">
      <c r="A222" s="28">
        <f t="shared" si="128"/>
        <v>205</v>
      </c>
      <c r="B222" s="71">
        <f t="shared" si="129"/>
        <v>8</v>
      </c>
      <c r="C222" s="118"/>
      <c r="D222" s="111" t="s">
        <v>708</v>
      </c>
      <c r="E222" s="111" t="s">
        <v>709</v>
      </c>
      <c r="F222" s="111" t="s">
        <v>120</v>
      </c>
      <c r="G222" s="111" t="s">
        <v>710</v>
      </c>
      <c r="H222" s="26" t="s">
        <v>25</v>
      </c>
      <c r="I222" s="155">
        <v>37</v>
      </c>
      <c r="J222" s="155"/>
      <c r="K222" s="148">
        <v>29</v>
      </c>
      <c r="L222" s="149"/>
      <c r="M222" s="148">
        <v>36</v>
      </c>
      <c r="N222" s="149"/>
      <c r="O222" s="148">
        <v>36</v>
      </c>
      <c r="P222" s="149"/>
      <c r="Q222" s="24">
        <f t="shared" si="123"/>
        <v>34.5</v>
      </c>
      <c r="R222" s="24">
        <f t="shared" si="99"/>
        <v>69</v>
      </c>
      <c r="S222" s="148">
        <v>46</v>
      </c>
      <c r="T222" s="149">
        <v>15</v>
      </c>
      <c r="U222" s="148">
        <v>61</v>
      </c>
      <c r="V222" s="149">
        <v>14</v>
      </c>
      <c r="W222" s="28">
        <v>63</v>
      </c>
      <c r="X222" s="28">
        <v>10</v>
      </c>
      <c r="Y222" s="30"/>
      <c r="Z222" s="30"/>
      <c r="AA222" s="29">
        <f t="shared" si="100"/>
        <v>56.67</v>
      </c>
      <c r="AB222" s="30">
        <v>40</v>
      </c>
      <c r="AC222" s="167">
        <v>39.5</v>
      </c>
      <c r="AD222" s="30">
        <v>42</v>
      </c>
      <c r="AF222" s="29">
        <f t="shared" si="124"/>
        <v>247.17</v>
      </c>
      <c r="AG222" s="34" t="b">
        <f t="shared" si="125"/>
        <v>1</v>
      </c>
      <c r="AH222" s="34" t="b">
        <f t="shared" si="101"/>
        <v>1</v>
      </c>
      <c r="AI222" s="65" t="b">
        <f t="shared" si="126"/>
        <v>1</v>
      </c>
      <c r="AJ222" s="65" t="b">
        <f t="shared" si="120"/>
        <v>1</v>
      </c>
      <c r="AK222" s="65" t="b">
        <f t="shared" si="121"/>
        <v>1</v>
      </c>
      <c r="AL222" s="65" t="b">
        <f t="shared" si="130"/>
        <v>1</v>
      </c>
      <c r="AM222" s="65" t="b">
        <f t="shared" si="98"/>
        <v>1</v>
      </c>
    </row>
    <row r="223" spans="1:39" s="28" customFormat="1" x14ac:dyDescent="0.25">
      <c r="A223" s="28">
        <f t="shared" si="128"/>
        <v>206</v>
      </c>
      <c r="B223" s="71">
        <f t="shared" si="129"/>
        <v>9</v>
      </c>
      <c r="C223" s="118"/>
      <c r="D223" s="111" t="s">
        <v>711</v>
      </c>
      <c r="E223" s="111" t="s">
        <v>712</v>
      </c>
      <c r="F223" s="111" t="s">
        <v>132</v>
      </c>
      <c r="G223" s="111" t="s">
        <v>713</v>
      </c>
      <c r="H223" s="26" t="s">
        <v>25</v>
      </c>
      <c r="I223" s="155">
        <v>30</v>
      </c>
      <c r="J223" s="155"/>
      <c r="K223" s="148">
        <v>26</v>
      </c>
      <c r="L223" s="149"/>
      <c r="M223" s="148">
        <v>36</v>
      </c>
      <c r="N223" s="149"/>
      <c r="O223" s="148">
        <v>37</v>
      </c>
      <c r="P223" s="149"/>
      <c r="Q223" s="24">
        <f t="shared" si="123"/>
        <v>32.25</v>
      </c>
      <c r="R223" s="24">
        <f t="shared" si="99"/>
        <v>64.5</v>
      </c>
      <c r="S223" s="148">
        <v>73</v>
      </c>
      <c r="T223" s="149">
        <v>17</v>
      </c>
      <c r="U223" s="148">
        <v>53</v>
      </c>
      <c r="V223" s="149">
        <v>23</v>
      </c>
      <c r="W223" s="28">
        <v>68</v>
      </c>
      <c r="X223" s="28">
        <v>15</v>
      </c>
      <c r="Y223" s="30"/>
      <c r="Z223" s="30"/>
      <c r="AA223" s="29">
        <f t="shared" si="100"/>
        <v>64.67</v>
      </c>
      <c r="AB223" s="30">
        <v>40</v>
      </c>
      <c r="AC223" s="167">
        <v>36.5</v>
      </c>
      <c r="AD223" s="30">
        <v>39</v>
      </c>
      <c r="AF223" s="29">
        <f t="shared" si="124"/>
        <v>244.67</v>
      </c>
      <c r="AG223" s="34" t="b">
        <f t="shared" si="125"/>
        <v>1</v>
      </c>
      <c r="AH223" s="34" t="b">
        <f t="shared" si="101"/>
        <v>1</v>
      </c>
      <c r="AI223" s="65" t="b">
        <f t="shared" si="126"/>
        <v>1</v>
      </c>
      <c r="AJ223" s="65" t="b">
        <f t="shared" si="120"/>
        <v>1</v>
      </c>
      <c r="AK223" s="65" t="b">
        <f t="shared" si="121"/>
        <v>1</v>
      </c>
      <c r="AL223" s="65" t="b">
        <f t="shared" si="130"/>
        <v>1</v>
      </c>
      <c r="AM223" s="65" t="b">
        <f t="shared" si="98"/>
        <v>1</v>
      </c>
    </row>
    <row r="224" spans="1:39" s="28" customFormat="1" x14ac:dyDescent="0.25">
      <c r="A224" s="28">
        <f t="shared" si="128"/>
        <v>207</v>
      </c>
      <c r="B224" s="71">
        <f t="shared" si="129"/>
        <v>10</v>
      </c>
      <c r="C224" s="118"/>
      <c r="D224" s="111" t="s">
        <v>714</v>
      </c>
      <c r="E224" s="111" t="s">
        <v>715</v>
      </c>
      <c r="F224" s="111" t="s">
        <v>113</v>
      </c>
      <c r="G224" s="111" t="s">
        <v>716</v>
      </c>
      <c r="H224" s="26" t="s">
        <v>25</v>
      </c>
      <c r="I224" s="155">
        <v>32</v>
      </c>
      <c r="J224" s="155"/>
      <c r="K224" s="148">
        <v>37</v>
      </c>
      <c r="L224" s="149"/>
      <c r="M224" s="148">
        <v>35</v>
      </c>
      <c r="N224" s="149"/>
      <c r="O224" s="148">
        <v>38</v>
      </c>
      <c r="P224" s="149"/>
      <c r="Q224" s="24">
        <f t="shared" si="123"/>
        <v>35.5</v>
      </c>
      <c r="R224" s="24">
        <f t="shared" si="99"/>
        <v>71</v>
      </c>
      <c r="S224" s="148">
        <v>62</v>
      </c>
      <c r="T224" s="149">
        <v>16</v>
      </c>
      <c r="U224" s="148">
        <v>60</v>
      </c>
      <c r="V224" s="149">
        <v>8</v>
      </c>
      <c r="W224" s="28">
        <v>72</v>
      </c>
      <c r="X224" s="28">
        <v>9</v>
      </c>
      <c r="Y224" s="30"/>
      <c r="Z224" s="30"/>
      <c r="AA224" s="29">
        <f t="shared" si="100"/>
        <v>64.67</v>
      </c>
      <c r="AB224" s="30">
        <v>40</v>
      </c>
      <c r="AC224" s="167">
        <v>42</v>
      </c>
      <c r="AD224" s="30">
        <v>39</v>
      </c>
      <c r="AF224" s="29">
        <f t="shared" si="124"/>
        <v>256.67</v>
      </c>
      <c r="AG224" s="34" t="b">
        <f t="shared" si="125"/>
        <v>1</v>
      </c>
      <c r="AH224" s="34" t="b">
        <f t="shared" si="101"/>
        <v>1</v>
      </c>
      <c r="AI224" s="65" t="b">
        <f t="shared" si="126"/>
        <v>1</v>
      </c>
      <c r="AJ224" s="65" t="b">
        <f t="shared" si="120"/>
        <v>1</v>
      </c>
      <c r="AK224" s="65" t="b">
        <f t="shared" si="121"/>
        <v>1</v>
      </c>
      <c r="AL224" s="65" t="b">
        <f t="shared" si="130"/>
        <v>1</v>
      </c>
      <c r="AM224" s="65" t="b">
        <f t="shared" si="98"/>
        <v>1</v>
      </c>
    </row>
    <row r="225" spans="1:39" s="28" customFormat="1" x14ac:dyDescent="0.25">
      <c r="A225" s="28">
        <f t="shared" si="128"/>
        <v>208</v>
      </c>
      <c r="B225" s="71">
        <f t="shared" si="129"/>
        <v>11</v>
      </c>
      <c r="C225" s="118"/>
      <c r="D225" s="111" t="s">
        <v>717</v>
      </c>
      <c r="E225" s="111" t="s">
        <v>718</v>
      </c>
      <c r="F225" s="111" t="s">
        <v>157</v>
      </c>
      <c r="G225" s="111" t="s">
        <v>719</v>
      </c>
      <c r="H225" s="26" t="s">
        <v>25</v>
      </c>
      <c r="I225" s="155">
        <v>33</v>
      </c>
      <c r="J225" s="155"/>
      <c r="K225" s="148">
        <v>34</v>
      </c>
      <c r="L225" s="149"/>
      <c r="M225" s="148">
        <v>37</v>
      </c>
      <c r="N225" s="149"/>
      <c r="O225" s="148">
        <v>38</v>
      </c>
      <c r="P225" s="149"/>
      <c r="Q225" s="24">
        <f t="shared" si="123"/>
        <v>35.5</v>
      </c>
      <c r="R225" s="24">
        <f t="shared" si="99"/>
        <v>71</v>
      </c>
      <c r="S225" s="148">
        <v>17</v>
      </c>
      <c r="T225" s="149">
        <v>23</v>
      </c>
      <c r="U225" s="148">
        <v>74</v>
      </c>
      <c r="V225" s="149">
        <v>27</v>
      </c>
      <c r="W225" s="28">
        <v>67</v>
      </c>
      <c r="X225" s="28">
        <v>14</v>
      </c>
      <c r="Y225" s="30"/>
      <c r="Z225" s="30"/>
      <c r="AA225" s="29">
        <f t="shared" si="100"/>
        <v>52.67</v>
      </c>
      <c r="AB225" s="30">
        <v>30</v>
      </c>
      <c r="AC225" s="167">
        <v>39</v>
      </c>
      <c r="AD225" s="30">
        <v>43</v>
      </c>
      <c r="AF225" s="29">
        <f t="shared" si="124"/>
        <v>235.67</v>
      </c>
      <c r="AG225" s="34" t="b">
        <f t="shared" si="125"/>
        <v>1</v>
      </c>
      <c r="AH225" s="34" t="b">
        <f t="shared" si="101"/>
        <v>0</v>
      </c>
      <c r="AI225" s="65" t="b">
        <f t="shared" si="126"/>
        <v>0</v>
      </c>
      <c r="AJ225" s="65" t="b">
        <f t="shared" si="120"/>
        <v>1</v>
      </c>
      <c r="AK225" s="65" t="b">
        <f t="shared" si="121"/>
        <v>1</v>
      </c>
      <c r="AL225" s="65" t="b">
        <f t="shared" si="130"/>
        <v>1</v>
      </c>
      <c r="AM225" s="65" t="b">
        <f t="shared" si="98"/>
        <v>0</v>
      </c>
    </row>
    <row r="226" spans="1:39" s="28" customFormat="1" x14ac:dyDescent="0.25">
      <c r="A226" s="28">
        <f t="shared" si="128"/>
        <v>209</v>
      </c>
      <c r="B226" s="71">
        <f t="shared" si="129"/>
        <v>12</v>
      </c>
      <c r="C226" s="118"/>
      <c r="D226" s="111" t="s">
        <v>720</v>
      </c>
      <c r="E226" s="111" t="s">
        <v>530</v>
      </c>
      <c r="F226" s="111" t="s">
        <v>116</v>
      </c>
      <c r="G226" s="111" t="s">
        <v>721</v>
      </c>
      <c r="H226" s="26" t="s">
        <v>25</v>
      </c>
      <c r="I226" s="155">
        <v>35</v>
      </c>
      <c r="J226" s="155"/>
      <c r="K226" s="148">
        <v>30</v>
      </c>
      <c r="L226" s="149"/>
      <c r="M226" s="148">
        <v>33</v>
      </c>
      <c r="N226" s="149"/>
      <c r="O226" s="148">
        <v>36</v>
      </c>
      <c r="P226" s="149"/>
      <c r="Q226" s="24">
        <f t="shared" si="123"/>
        <v>33.5</v>
      </c>
      <c r="R226" s="24">
        <f t="shared" si="99"/>
        <v>67</v>
      </c>
      <c r="S226" s="148">
        <v>42</v>
      </c>
      <c r="T226" s="149">
        <v>24</v>
      </c>
      <c r="U226" s="148">
        <v>77</v>
      </c>
      <c r="V226" s="149">
        <v>27</v>
      </c>
      <c r="W226" s="28">
        <v>65</v>
      </c>
      <c r="X226" s="28">
        <v>8</v>
      </c>
      <c r="Y226" s="30"/>
      <c r="Z226" s="30"/>
      <c r="AA226" s="29">
        <f t="shared" si="100"/>
        <v>61.33</v>
      </c>
      <c r="AB226" s="30">
        <v>20</v>
      </c>
      <c r="AC226" s="167">
        <v>35</v>
      </c>
      <c r="AD226" s="30">
        <v>44</v>
      </c>
      <c r="AF226" s="29">
        <f t="shared" si="124"/>
        <v>227.33</v>
      </c>
      <c r="AG226" s="34" t="b">
        <f t="shared" si="125"/>
        <v>1</v>
      </c>
      <c r="AH226" s="34" t="b">
        <f t="shared" si="101"/>
        <v>1</v>
      </c>
      <c r="AI226" s="65" t="b">
        <f t="shared" si="126"/>
        <v>0</v>
      </c>
      <c r="AJ226" s="65" t="b">
        <f t="shared" si="120"/>
        <v>1</v>
      </c>
      <c r="AK226" s="65" t="b">
        <f t="shared" si="121"/>
        <v>1</v>
      </c>
      <c r="AL226" s="65" t="b">
        <f t="shared" si="130"/>
        <v>1</v>
      </c>
      <c r="AM226" s="65" t="b">
        <f t="shared" si="98"/>
        <v>0</v>
      </c>
    </row>
    <row r="227" spans="1:39" s="28" customFormat="1" x14ac:dyDescent="0.25">
      <c r="A227" s="28">
        <f t="shared" si="128"/>
        <v>210</v>
      </c>
      <c r="B227" s="71">
        <f t="shared" si="129"/>
        <v>13</v>
      </c>
      <c r="C227" s="118"/>
      <c r="D227" s="111" t="s">
        <v>722</v>
      </c>
      <c r="E227" s="111" t="s">
        <v>723</v>
      </c>
      <c r="F227" s="111" t="s">
        <v>136</v>
      </c>
      <c r="G227" s="111" t="s">
        <v>724</v>
      </c>
      <c r="H227" s="26" t="s">
        <v>25</v>
      </c>
      <c r="I227" s="155">
        <v>36</v>
      </c>
      <c r="J227" s="155"/>
      <c r="K227" s="148">
        <v>34</v>
      </c>
      <c r="L227" s="149"/>
      <c r="M227" s="148">
        <v>37</v>
      </c>
      <c r="N227" s="149"/>
      <c r="O227" s="148">
        <v>36</v>
      </c>
      <c r="P227" s="149"/>
      <c r="Q227" s="24">
        <f t="shared" si="123"/>
        <v>35.75</v>
      </c>
      <c r="R227" s="24">
        <f t="shared" si="99"/>
        <v>71.5</v>
      </c>
      <c r="S227" s="148">
        <v>59</v>
      </c>
      <c r="T227" s="149">
        <v>11</v>
      </c>
      <c r="U227" s="148">
        <v>74</v>
      </c>
      <c r="V227" s="149">
        <v>12</v>
      </c>
      <c r="W227" s="28">
        <v>65</v>
      </c>
      <c r="X227" s="28">
        <v>18</v>
      </c>
      <c r="Y227" s="30"/>
      <c r="Z227" s="30"/>
      <c r="AA227" s="29">
        <f t="shared" si="100"/>
        <v>66</v>
      </c>
      <c r="AB227" s="30">
        <v>40</v>
      </c>
      <c r="AC227" s="167">
        <v>44</v>
      </c>
      <c r="AD227" s="30">
        <v>44</v>
      </c>
      <c r="AF227" s="29">
        <f t="shared" si="124"/>
        <v>265.5</v>
      </c>
      <c r="AG227" s="34" t="b">
        <f t="shared" si="125"/>
        <v>1</v>
      </c>
      <c r="AH227" s="34" t="b">
        <f t="shared" si="101"/>
        <v>1</v>
      </c>
      <c r="AI227" s="65" t="b">
        <f t="shared" ref="AI227:AI238" si="131">IF(AB227,AB227=40)</f>
        <v>1</v>
      </c>
      <c r="AJ227" s="65" t="b">
        <f t="shared" ref="AJ227:AJ238" si="132">IF(AC227,AC227&gt;=32,AC227&lt;32)</f>
        <v>1</v>
      </c>
      <c r="AK227" s="65" t="b">
        <f t="shared" ref="AK227:AK238" si="133">IF(AD227,AD227&gt;=35,AD227&lt;35)</f>
        <v>1</v>
      </c>
      <c r="AL227" s="65" t="b">
        <f t="shared" si="130"/>
        <v>1</v>
      </c>
      <c r="AM227" s="65" t="b">
        <f t="shared" si="98"/>
        <v>1</v>
      </c>
    </row>
    <row r="228" spans="1:39" s="28" customFormat="1" x14ac:dyDescent="0.25">
      <c r="A228" s="28">
        <f t="shared" si="128"/>
        <v>211</v>
      </c>
      <c r="B228" s="71">
        <f t="shared" si="129"/>
        <v>14</v>
      </c>
      <c r="C228" s="118"/>
      <c r="D228" s="111" t="s">
        <v>725</v>
      </c>
      <c r="E228" s="111" t="s">
        <v>726</v>
      </c>
      <c r="F228" s="111" t="s">
        <v>124</v>
      </c>
      <c r="G228" s="111" t="s">
        <v>727</v>
      </c>
      <c r="H228" s="26" t="s">
        <v>25</v>
      </c>
      <c r="I228" s="155">
        <v>34</v>
      </c>
      <c r="J228" s="155"/>
      <c r="K228" s="148">
        <v>33</v>
      </c>
      <c r="L228" s="149"/>
      <c r="M228" s="148">
        <v>36</v>
      </c>
      <c r="N228" s="149"/>
      <c r="O228" s="148">
        <v>39</v>
      </c>
      <c r="P228" s="149"/>
      <c r="Q228" s="24">
        <f t="shared" si="123"/>
        <v>35.5</v>
      </c>
      <c r="R228" s="24">
        <f t="shared" si="99"/>
        <v>71</v>
      </c>
      <c r="S228" s="148">
        <v>52</v>
      </c>
      <c r="T228" s="149">
        <v>10</v>
      </c>
      <c r="U228" s="148">
        <v>71</v>
      </c>
      <c r="V228" s="149">
        <v>9</v>
      </c>
      <c r="W228" s="28">
        <v>71</v>
      </c>
      <c r="X228" s="28">
        <v>28</v>
      </c>
      <c r="Y228" s="30"/>
      <c r="Z228" s="30"/>
      <c r="AA228" s="29">
        <f t="shared" si="100"/>
        <v>64.67</v>
      </c>
      <c r="AB228" s="30">
        <v>40</v>
      </c>
      <c r="AC228" s="167">
        <v>38</v>
      </c>
      <c r="AD228" s="30">
        <v>41</v>
      </c>
      <c r="AF228" s="29">
        <f t="shared" si="124"/>
        <v>254.67</v>
      </c>
      <c r="AG228" s="34" t="b">
        <f t="shared" si="125"/>
        <v>1</v>
      </c>
      <c r="AH228" s="34" t="b">
        <f t="shared" si="101"/>
        <v>1</v>
      </c>
      <c r="AI228" s="65" t="b">
        <f t="shared" si="131"/>
        <v>1</v>
      </c>
      <c r="AJ228" s="65" t="b">
        <f t="shared" si="132"/>
        <v>1</v>
      </c>
      <c r="AK228" s="65" t="b">
        <f t="shared" si="133"/>
        <v>1</v>
      </c>
      <c r="AL228" s="65" t="b">
        <f t="shared" si="130"/>
        <v>1</v>
      </c>
      <c r="AM228" s="65" t="b">
        <f t="shared" si="98"/>
        <v>1</v>
      </c>
    </row>
    <row r="229" spans="1:39" s="28" customFormat="1" x14ac:dyDescent="0.25">
      <c r="A229" s="28">
        <f t="shared" si="128"/>
        <v>212</v>
      </c>
      <c r="B229" s="71">
        <f t="shared" si="129"/>
        <v>15</v>
      </c>
      <c r="C229" s="118"/>
      <c r="D229" s="111" t="s">
        <v>728</v>
      </c>
      <c r="E229" s="111" t="s">
        <v>729</v>
      </c>
      <c r="F229" s="111" t="s">
        <v>109</v>
      </c>
      <c r="G229" s="111" t="s">
        <v>730</v>
      </c>
      <c r="H229" s="26" t="s">
        <v>25</v>
      </c>
      <c r="I229" s="155">
        <v>28</v>
      </c>
      <c r="J229" s="155"/>
      <c r="K229" s="148">
        <v>35</v>
      </c>
      <c r="L229" s="149"/>
      <c r="M229" s="148">
        <v>37</v>
      </c>
      <c r="N229" s="149"/>
      <c r="O229" s="148">
        <v>39</v>
      </c>
      <c r="P229" s="149"/>
      <c r="Q229" s="24">
        <f t="shared" si="123"/>
        <v>34.75</v>
      </c>
      <c r="R229" s="24">
        <f t="shared" si="99"/>
        <v>69.5</v>
      </c>
      <c r="S229" s="148">
        <v>51</v>
      </c>
      <c r="T229" s="149">
        <v>8</v>
      </c>
      <c r="U229" s="148">
        <v>62</v>
      </c>
      <c r="V229" s="149">
        <v>19</v>
      </c>
      <c r="W229" s="28">
        <v>62</v>
      </c>
      <c r="X229" s="28">
        <v>3</v>
      </c>
      <c r="Y229" s="30"/>
      <c r="Z229" s="30"/>
      <c r="AA229" s="29">
        <f t="shared" si="100"/>
        <v>58.33</v>
      </c>
      <c r="AB229" s="30">
        <v>40</v>
      </c>
      <c r="AC229" s="167">
        <v>29</v>
      </c>
      <c r="AD229" s="30">
        <v>31</v>
      </c>
      <c r="AF229" s="29">
        <f t="shared" si="124"/>
        <v>227.83</v>
      </c>
      <c r="AG229" s="34" t="b">
        <f t="shared" si="125"/>
        <v>1</v>
      </c>
      <c r="AH229" s="34" t="b">
        <f t="shared" si="101"/>
        <v>1</v>
      </c>
      <c r="AI229" s="65" t="b">
        <f t="shared" si="131"/>
        <v>1</v>
      </c>
      <c r="AJ229" s="65" t="b">
        <f t="shared" si="132"/>
        <v>0</v>
      </c>
      <c r="AK229" s="65" t="b">
        <f t="shared" si="133"/>
        <v>0</v>
      </c>
      <c r="AL229" s="65" t="b">
        <f t="shared" si="130"/>
        <v>1</v>
      </c>
      <c r="AM229" s="65" t="b">
        <f t="shared" si="98"/>
        <v>0</v>
      </c>
    </row>
    <row r="230" spans="1:39" s="28" customFormat="1" x14ac:dyDescent="0.25">
      <c r="A230" s="28">
        <f t="shared" si="128"/>
        <v>213</v>
      </c>
      <c r="B230" s="71">
        <f t="shared" si="129"/>
        <v>16</v>
      </c>
      <c r="C230" s="118"/>
      <c r="D230" s="111" t="s">
        <v>731</v>
      </c>
      <c r="E230" s="111" t="s">
        <v>732</v>
      </c>
      <c r="F230" s="111" t="s">
        <v>175</v>
      </c>
      <c r="G230" s="111" t="s">
        <v>733</v>
      </c>
      <c r="H230" s="26" t="s">
        <v>25</v>
      </c>
      <c r="I230" s="155">
        <v>38</v>
      </c>
      <c r="J230" s="155"/>
      <c r="K230" s="148">
        <v>34</v>
      </c>
      <c r="L230" s="149"/>
      <c r="M230" s="148">
        <v>36</v>
      </c>
      <c r="N230" s="149"/>
      <c r="O230" s="148">
        <v>38</v>
      </c>
      <c r="P230" s="149"/>
      <c r="Q230" s="24">
        <f t="shared" si="123"/>
        <v>36.5</v>
      </c>
      <c r="R230" s="24">
        <f t="shared" si="99"/>
        <v>73</v>
      </c>
      <c r="S230" s="148">
        <v>72</v>
      </c>
      <c r="T230" s="149">
        <v>19</v>
      </c>
      <c r="U230" s="148">
        <v>76</v>
      </c>
      <c r="V230" s="149">
        <v>13</v>
      </c>
      <c r="W230" s="28">
        <v>64</v>
      </c>
      <c r="X230" s="28">
        <v>14</v>
      </c>
      <c r="Y230" s="30"/>
      <c r="Z230" s="30"/>
      <c r="AA230" s="29">
        <f t="shared" si="100"/>
        <v>70.67</v>
      </c>
      <c r="AB230" s="30">
        <v>40</v>
      </c>
      <c r="AC230" s="167">
        <v>42.5</v>
      </c>
      <c r="AD230" s="30">
        <v>44</v>
      </c>
      <c r="AF230" s="29">
        <f t="shared" si="124"/>
        <v>270.17</v>
      </c>
      <c r="AG230" s="34" t="b">
        <f t="shared" si="125"/>
        <v>1</v>
      </c>
      <c r="AH230" s="34" t="b">
        <f t="shared" si="101"/>
        <v>1</v>
      </c>
      <c r="AI230" s="65" t="b">
        <f t="shared" si="131"/>
        <v>1</v>
      </c>
      <c r="AJ230" s="65" t="b">
        <f t="shared" si="132"/>
        <v>1</v>
      </c>
      <c r="AK230" s="65" t="b">
        <f t="shared" si="133"/>
        <v>1</v>
      </c>
      <c r="AL230" s="65" t="b">
        <f t="shared" si="130"/>
        <v>1</v>
      </c>
      <c r="AM230" s="65" t="b">
        <f t="shared" si="98"/>
        <v>1</v>
      </c>
    </row>
    <row r="231" spans="1:39" s="28" customFormat="1" x14ac:dyDescent="0.25">
      <c r="A231" s="28">
        <f t="shared" si="128"/>
        <v>214</v>
      </c>
      <c r="B231" s="71">
        <f t="shared" si="129"/>
        <v>17</v>
      </c>
      <c r="C231" s="118"/>
      <c r="D231" s="111" t="s">
        <v>734</v>
      </c>
      <c r="E231" s="111" t="s">
        <v>603</v>
      </c>
      <c r="F231" s="111" t="s">
        <v>113</v>
      </c>
      <c r="G231" s="111" t="s">
        <v>735</v>
      </c>
      <c r="H231" s="26" t="s">
        <v>25</v>
      </c>
      <c r="I231" s="155">
        <v>34</v>
      </c>
      <c r="J231" s="155"/>
      <c r="K231" s="148">
        <v>33</v>
      </c>
      <c r="L231" s="149"/>
      <c r="M231" s="148">
        <v>36</v>
      </c>
      <c r="N231" s="149"/>
      <c r="O231" s="148">
        <v>37</v>
      </c>
      <c r="P231" s="149"/>
      <c r="Q231" s="24">
        <f t="shared" si="123"/>
        <v>35</v>
      </c>
      <c r="R231" s="24">
        <f t="shared" si="99"/>
        <v>70</v>
      </c>
      <c r="S231" s="148">
        <v>74</v>
      </c>
      <c r="T231" s="149">
        <v>14</v>
      </c>
      <c r="U231" s="148">
        <v>72</v>
      </c>
      <c r="V231" s="149">
        <v>20</v>
      </c>
      <c r="W231" s="28">
        <v>75</v>
      </c>
      <c r="X231" s="28">
        <v>9</v>
      </c>
      <c r="Y231" s="30"/>
      <c r="Z231" s="30"/>
      <c r="AA231" s="29">
        <f t="shared" si="100"/>
        <v>73.67</v>
      </c>
      <c r="AB231" s="30">
        <v>40</v>
      </c>
      <c r="AC231" s="167">
        <v>39</v>
      </c>
      <c r="AD231" s="30">
        <v>42</v>
      </c>
      <c r="AF231" s="29">
        <f t="shared" si="124"/>
        <v>264.67</v>
      </c>
      <c r="AG231" s="34" t="b">
        <f t="shared" si="125"/>
        <v>1</v>
      </c>
      <c r="AH231" s="34" t="b">
        <f t="shared" si="101"/>
        <v>1</v>
      </c>
      <c r="AI231" s="65" t="b">
        <f t="shared" si="131"/>
        <v>1</v>
      </c>
      <c r="AJ231" s="65" t="b">
        <f t="shared" si="132"/>
        <v>1</v>
      </c>
      <c r="AK231" s="65" t="b">
        <f t="shared" si="133"/>
        <v>1</v>
      </c>
      <c r="AL231" s="65" t="b">
        <f t="shared" si="130"/>
        <v>1</v>
      </c>
      <c r="AM231" s="65" t="b">
        <f t="shared" si="98"/>
        <v>1</v>
      </c>
    </row>
    <row r="232" spans="1:39" s="28" customFormat="1" x14ac:dyDescent="0.25">
      <c r="A232" s="28">
        <f t="shared" si="128"/>
        <v>215</v>
      </c>
      <c r="B232" s="71">
        <f t="shared" si="129"/>
        <v>18</v>
      </c>
      <c r="C232" s="118"/>
      <c r="D232" s="111" t="s">
        <v>736</v>
      </c>
      <c r="E232" s="111" t="s">
        <v>737</v>
      </c>
      <c r="F232" s="111" t="s">
        <v>146</v>
      </c>
      <c r="G232" s="111" t="s">
        <v>738</v>
      </c>
      <c r="H232" s="26" t="s">
        <v>25</v>
      </c>
      <c r="I232" s="155">
        <v>34</v>
      </c>
      <c r="J232" s="155"/>
      <c r="K232" s="148">
        <v>38</v>
      </c>
      <c r="L232" s="149"/>
      <c r="M232" s="148">
        <v>38</v>
      </c>
      <c r="N232" s="149"/>
      <c r="O232" s="148">
        <v>38</v>
      </c>
      <c r="P232" s="149"/>
      <c r="Q232" s="24">
        <f t="shared" si="123"/>
        <v>37</v>
      </c>
      <c r="R232" s="24">
        <f t="shared" si="99"/>
        <v>74</v>
      </c>
      <c r="S232" s="148">
        <v>65</v>
      </c>
      <c r="T232" s="149">
        <v>14</v>
      </c>
      <c r="U232" s="148">
        <v>62</v>
      </c>
      <c r="V232" s="149">
        <v>5</v>
      </c>
      <c r="W232" s="28">
        <v>72</v>
      </c>
      <c r="X232" s="28">
        <v>15</v>
      </c>
      <c r="Y232" s="30"/>
      <c r="Z232" s="30"/>
      <c r="AA232" s="29">
        <f t="shared" si="100"/>
        <v>66.33</v>
      </c>
      <c r="AB232" s="30">
        <v>40</v>
      </c>
      <c r="AC232" s="167">
        <v>34.5</v>
      </c>
      <c r="AD232" s="30">
        <v>42</v>
      </c>
      <c r="AF232" s="29">
        <f t="shared" si="124"/>
        <v>256.83</v>
      </c>
      <c r="AG232" s="34" t="b">
        <f t="shared" si="125"/>
        <v>1</v>
      </c>
      <c r="AH232" s="34" t="b">
        <f t="shared" si="101"/>
        <v>1</v>
      </c>
      <c r="AI232" s="65" t="b">
        <f t="shared" si="131"/>
        <v>1</v>
      </c>
      <c r="AJ232" s="65" t="b">
        <f t="shared" si="132"/>
        <v>1</v>
      </c>
      <c r="AK232" s="65" t="b">
        <f t="shared" si="133"/>
        <v>1</v>
      </c>
      <c r="AL232" s="65" t="b">
        <f t="shared" si="130"/>
        <v>1</v>
      </c>
      <c r="AM232" s="65" t="b">
        <f t="shared" si="98"/>
        <v>1</v>
      </c>
    </row>
    <row r="233" spans="1:39" s="28" customFormat="1" x14ac:dyDescent="0.25">
      <c r="A233" s="28">
        <f t="shared" si="128"/>
        <v>216</v>
      </c>
      <c r="B233" s="71">
        <f t="shared" si="129"/>
        <v>19</v>
      </c>
      <c r="C233" s="118"/>
      <c r="D233" s="111" t="s">
        <v>227</v>
      </c>
      <c r="E233" s="111" t="s">
        <v>739</v>
      </c>
      <c r="F233" s="111" t="s">
        <v>136</v>
      </c>
      <c r="G233" s="111" t="s">
        <v>740</v>
      </c>
      <c r="H233" s="26" t="s">
        <v>25</v>
      </c>
      <c r="I233" s="155">
        <v>34</v>
      </c>
      <c r="J233" s="155"/>
      <c r="K233" s="148">
        <v>37</v>
      </c>
      <c r="L233" s="149"/>
      <c r="M233" s="148">
        <v>33</v>
      </c>
      <c r="N233" s="149"/>
      <c r="O233" s="148">
        <v>38</v>
      </c>
      <c r="P233" s="149"/>
      <c r="Q233" s="24">
        <f t="shared" si="123"/>
        <v>35.5</v>
      </c>
      <c r="R233" s="24">
        <f t="shared" si="99"/>
        <v>71</v>
      </c>
      <c r="S233" s="148">
        <v>57</v>
      </c>
      <c r="T233" s="149">
        <v>16</v>
      </c>
      <c r="U233" s="148">
        <v>60</v>
      </c>
      <c r="V233" s="149">
        <v>18</v>
      </c>
      <c r="W233" s="28">
        <v>70</v>
      </c>
      <c r="X233" s="28">
        <v>10</v>
      </c>
      <c r="Y233" s="30"/>
      <c r="Z233" s="30"/>
      <c r="AA233" s="29">
        <f t="shared" si="100"/>
        <v>62.33</v>
      </c>
      <c r="AB233" s="30">
        <v>40</v>
      </c>
      <c r="AC233" s="167">
        <v>44</v>
      </c>
      <c r="AD233" s="30">
        <v>39</v>
      </c>
      <c r="AF233" s="29">
        <f t="shared" si="124"/>
        <v>256.33</v>
      </c>
      <c r="AG233" s="34" t="b">
        <f t="shared" si="125"/>
        <v>1</v>
      </c>
      <c r="AH233" s="34" t="b">
        <f t="shared" si="101"/>
        <v>1</v>
      </c>
      <c r="AI233" s="65" t="b">
        <f t="shared" si="131"/>
        <v>1</v>
      </c>
      <c r="AJ233" s="65" t="b">
        <f t="shared" si="132"/>
        <v>1</v>
      </c>
      <c r="AK233" s="65" t="b">
        <f t="shared" si="133"/>
        <v>1</v>
      </c>
      <c r="AL233" s="65" t="b">
        <f t="shared" si="130"/>
        <v>1</v>
      </c>
      <c r="AM233" s="65" t="b">
        <f t="shared" si="98"/>
        <v>1</v>
      </c>
    </row>
    <row r="234" spans="1:39" s="28" customFormat="1" x14ac:dyDescent="0.25">
      <c r="A234" s="28">
        <f t="shared" si="128"/>
        <v>217</v>
      </c>
      <c r="B234" s="71">
        <f t="shared" si="129"/>
        <v>20</v>
      </c>
      <c r="C234" s="118"/>
      <c r="D234" s="111" t="s">
        <v>741</v>
      </c>
      <c r="E234" s="111" t="s">
        <v>301</v>
      </c>
      <c r="F234" s="111" t="s">
        <v>153</v>
      </c>
      <c r="G234" s="111" t="s">
        <v>742</v>
      </c>
      <c r="H234" s="26" t="s">
        <v>25</v>
      </c>
      <c r="I234" s="155">
        <v>34</v>
      </c>
      <c r="J234" s="155"/>
      <c r="K234" s="148">
        <v>34</v>
      </c>
      <c r="L234" s="149"/>
      <c r="M234" s="148">
        <v>33</v>
      </c>
      <c r="N234" s="149"/>
      <c r="O234" s="148">
        <v>38</v>
      </c>
      <c r="P234" s="149"/>
      <c r="Q234" s="24">
        <f t="shared" si="123"/>
        <v>34.75</v>
      </c>
      <c r="R234" s="24">
        <f t="shared" si="99"/>
        <v>69.5</v>
      </c>
      <c r="S234" s="148">
        <v>61</v>
      </c>
      <c r="T234" s="149">
        <v>21</v>
      </c>
      <c r="U234" s="148">
        <v>48</v>
      </c>
      <c r="V234" s="149">
        <v>11</v>
      </c>
      <c r="W234" s="28">
        <v>67</v>
      </c>
      <c r="X234" s="28">
        <v>19</v>
      </c>
      <c r="Y234" s="30"/>
      <c r="Z234" s="30"/>
      <c r="AA234" s="29">
        <f t="shared" si="100"/>
        <v>58.67</v>
      </c>
      <c r="AB234" s="30">
        <v>40</v>
      </c>
      <c r="AC234" s="167">
        <v>32</v>
      </c>
      <c r="AD234" s="30">
        <v>39</v>
      </c>
      <c r="AF234" s="29">
        <f t="shared" si="124"/>
        <v>239.17</v>
      </c>
      <c r="AG234" s="34" t="b">
        <f t="shared" si="125"/>
        <v>1</v>
      </c>
      <c r="AH234" s="34" t="b">
        <f t="shared" si="101"/>
        <v>1</v>
      </c>
      <c r="AI234" s="65" t="b">
        <f t="shared" si="131"/>
        <v>1</v>
      </c>
      <c r="AJ234" s="65" t="b">
        <f t="shared" si="132"/>
        <v>1</v>
      </c>
      <c r="AK234" s="65" t="b">
        <f t="shared" si="133"/>
        <v>1</v>
      </c>
      <c r="AL234" s="65" t="b">
        <f t="shared" si="130"/>
        <v>1</v>
      </c>
      <c r="AM234" s="65" t="b">
        <f t="shared" si="98"/>
        <v>1</v>
      </c>
    </row>
    <row r="235" spans="1:39" s="28" customFormat="1" x14ac:dyDescent="0.25">
      <c r="A235" s="28">
        <f t="shared" si="128"/>
        <v>218</v>
      </c>
      <c r="B235" s="71">
        <f t="shared" si="129"/>
        <v>21</v>
      </c>
      <c r="C235" s="118"/>
      <c r="D235" s="111" t="s">
        <v>743</v>
      </c>
      <c r="E235" s="111" t="s">
        <v>744</v>
      </c>
      <c r="F235" s="111" t="s">
        <v>164</v>
      </c>
      <c r="G235" s="111" t="s">
        <v>745</v>
      </c>
      <c r="H235" s="26" t="s">
        <v>25</v>
      </c>
      <c r="I235" s="155">
        <v>35</v>
      </c>
      <c r="J235" s="155"/>
      <c r="K235" s="148">
        <v>33</v>
      </c>
      <c r="L235" s="149"/>
      <c r="M235" s="148">
        <v>37</v>
      </c>
      <c r="N235" s="149"/>
      <c r="O235" s="148">
        <v>37</v>
      </c>
      <c r="P235" s="149"/>
      <c r="Q235" s="24">
        <f t="shared" si="123"/>
        <v>35.5</v>
      </c>
      <c r="R235" s="24">
        <f t="shared" si="99"/>
        <v>71</v>
      </c>
      <c r="S235" s="148">
        <v>61</v>
      </c>
      <c r="T235" s="149">
        <v>7</v>
      </c>
      <c r="U235" s="148">
        <v>56</v>
      </c>
      <c r="V235" s="149">
        <v>21</v>
      </c>
      <c r="W235" s="28">
        <v>71</v>
      </c>
      <c r="X235" s="28">
        <v>21</v>
      </c>
      <c r="Y235" s="30"/>
      <c r="Z235" s="30"/>
      <c r="AA235" s="29">
        <f t="shared" si="100"/>
        <v>62.67</v>
      </c>
      <c r="AB235" s="30">
        <v>40</v>
      </c>
      <c r="AC235" s="167">
        <v>37</v>
      </c>
      <c r="AD235" s="28">
        <v>43</v>
      </c>
      <c r="AF235" s="29">
        <f t="shared" si="124"/>
        <v>253.67</v>
      </c>
      <c r="AG235" s="34" t="b">
        <f t="shared" si="125"/>
        <v>1</v>
      </c>
      <c r="AH235" s="34" t="b">
        <f t="shared" si="101"/>
        <v>1</v>
      </c>
      <c r="AI235" s="65" t="b">
        <f t="shared" si="131"/>
        <v>1</v>
      </c>
      <c r="AJ235" s="65" t="b">
        <f t="shared" si="132"/>
        <v>1</v>
      </c>
      <c r="AK235" s="65" t="b">
        <f t="shared" si="133"/>
        <v>1</v>
      </c>
      <c r="AL235" s="65" t="b">
        <f t="shared" si="130"/>
        <v>1</v>
      </c>
      <c r="AM235" s="65" t="b">
        <f t="shared" si="98"/>
        <v>1</v>
      </c>
    </row>
    <row r="236" spans="1:39" s="28" customFormat="1" x14ac:dyDescent="0.25">
      <c r="A236" s="28">
        <f t="shared" si="128"/>
        <v>219</v>
      </c>
      <c r="B236" s="71">
        <f t="shared" si="129"/>
        <v>22</v>
      </c>
      <c r="C236" s="118"/>
      <c r="D236" s="111" t="s">
        <v>746</v>
      </c>
      <c r="E236" s="111" t="s">
        <v>747</v>
      </c>
      <c r="F236" s="111" t="s">
        <v>181</v>
      </c>
      <c r="G236" s="111" t="s">
        <v>748</v>
      </c>
      <c r="H236" s="26" t="s">
        <v>25</v>
      </c>
      <c r="I236" s="155">
        <v>29</v>
      </c>
      <c r="J236" s="155"/>
      <c r="K236" s="148">
        <v>33</v>
      </c>
      <c r="L236" s="149"/>
      <c r="M236" s="148">
        <v>33</v>
      </c>
      <c r="N236" s="149"/>
      <c r="O236" s="148">
        <v>36</v>
      </c>
      <c r="P236" s="149"/>
      <c r="Q236" s="24">
        <f t="shared" si="123"/>
        <v>32.75</v>
      </c>
      <c r="R236" s="24">
        <f t="shared" si="99"/>
        <v>65.5</v>
      </c>
      <c r="S236" s="148">
        <v>64</v>
      </c>
      <c r="T236" s="149">
        <v>14</v>
      </c>
      <c r="U236" s="148">
        <v>61</v>
      </c>
      <c r="V236" s="149">
        <v>6</v>
      </c>
      <c r="W236" s="28">
        <v>62</v>
      </c>
      <c r="X236" s="28">
        <v>3</v>
      </c>
      <c r="Y236" s="30"/>
      <c r="Z236" s="30"/>
      <c r="AA236" s="29">
        <f t="shared" si="100"/>
        <v>62.33</v>
      </c>
      <c r="AB236" s="30">
        <v>40</v>
      </c>
      <c r="AC236" s="167">
        <v>35.5</v>
      </c>
      <c r="AD236" s="28">
        <v>43</v>
      </c>
      <c r="AF236" s="29">
        <f t="shared" si="124"/>
        <v>246.33</v>
      </c>
      <c r="AG236" s="34" t="b">
        <f t="shared" si="125"/>
        <v>1</v>
      </c>
      <c r="AH236" s="34" t="b">
        <f t="shared" si="101"/>
        <v>1</v>
      </c>
      <c r="AI236" s="65" t="b">
        <f t="shared" si="131"/>
        <v>1</v>
      </c>
      <c r="AJ236" s="65" t="b">
        <f t="shared" si="132"/>
        <v>1</v>
      </c>
      <c r="AK236" s="65" t="b">
        <f t="shared" si="133"/>
        <v>1</v>
      </c>
      <c r="AL236" s="65" t="b">
        <f t="shared" si="130"/>
        <v>1</v>
      </c>
      <c r="AM236" s="65" t="b">
        <f t="shared" si="98"/>
        <v>1</v>
      </c>
    </row>
    <row r="237" spans="1:39" s="28" customFormat="1" x14ac:dyDescent="0.25">
      <c r="A237" s="28">
        <f t="shared" si="128"/>
        <v>220</v>
      </c>
      <c r="B237" s="71">
        <f t="shared" si="129"/>
        <v>23</v>
      </c>
      <c r="C237" s="118"/>
      <c r="D237" s="111" t="s">
        <v>749</v>
      </c>
      <c r="E237" s="111" t="s">
        <v>750</v>
      </c>
      <c r="F237" s="111" t="s">
        <v>116</v>
      </c>
      <c r="G237" s="111" t="s">
        <v>751</v>
      </c>
      <c r="H237" s="26" t="s">
        <v>25</v>
      </c>
      <c r="I237" s="155">
        <v>34</v>
      </c>
      <c r="J237" s="155"/>
      <c r="K237" s="150">
        <v>29</v>
      </c>
      <c r="L237" s="150"/>
      <c r="M237" s="150">
        <v>36</v>
      </c>
      <c r="N237" s="150"/>
      <c r="O237" s="150">
        <v>34</v>
      </c>
      <c r="P237" s="150"/>
      <c r="Q237" s="24">
        <f t="shared" ref="Q237" si="134">AVERAGE(I237,K237,M237,O237)</f>
        <v>33.25</v>
      </c>
      <c r="R237" s="24">
        <f t="shared" ref="R237" si="135">Q237*2</f>
        <v>66.5</v>
      </c>
      <c r="S237" s="150">
        <v>62</v>
      </c>
      <c r="T237" s="150">
        <v>17</v>
      </c>
      <c r="U237" s="150">
        <v>45</v>
      </c>
      <c r="V237" s="150">
        <v>7</v>
      </c>
      <c r="W237" s="28">
        <v>58</v>
      </c>
      <c r="X237" s="28">
        <v>24</v>
      </c>
      <c r="Y237" s="30"/>
      <c r="Z237" s="30"/>
      <c r="AA237" s="29">
        <f t="shared" ref="AA237" si="136">AVERAGE(S237,U237,W237,Y237)</f>
        <v>55</v>
      </c>
      <c r="AB237" s="30">
        <v>40</v>
      </c>
      <c r="AC237" s="167">
        <v>31</v>
      </c>
      <c r="AD237" s="28">
        <v>45</v>
      </c>
      <c r="AF237" s="29">
        <f t="shared" ref="AF237" si="137">SUM(R237 + AA237 +AB237 + AC237 + AD237)</f>
        <v>237.5</v>
      </c>
      <c r="AG237" s="34" t="b">
        <f t="shared" ref="AG237" si="138">IF(R237,R237&gt;=56,R237&lt;56)</f>
        <v>1</v>
      </c>
      <c r="AH237" s="34" t="b">
        <f t="shared" ref="AH237" si="139">IF(AA237,AA237&gt;=56,AA237&lt;56)</f>
        <v>0</v>
      </c>
      <c r="AI237" s="65" t="b">
        <f t="shared" ref="AI237" si="140">IF(AB237,AB237=40)</f>
        <v>1</v>
      </c>
      <c r="AJ237" s="65" t="b">
        <f t="shared" ref="AJ237" si="141">IF(AC237,AC237&gt;=32,AC237&lt;32)</f>
        <v>0</v>
      </c>
      <c r="AK237" s="65" t="b">
        <f t="shared" ref="AK237" si="142">IF(AD237,AD237&gt;=35,AD237&lt;35)</f>
        <v>1</v>
      </c>
      <c r="AL237" s="65" t="b">
        <f t="shared" ref="AL237" si="143">IF(AF237,AF237&gt;=200,AF237&lt;200)</f>
        <v>1</v>
      </c>
      <c r="AM237" s="65" t="b">
        <f t="shared" ref="AM237" si="144">AND(AG237:AL237)</f>
        <v>0</v>
      </c>
    </row>
    <row r="238" spans="1:39" s="28" customFormat="1" x14ac:dyDescent="0.25">
      <c r="A238" s="28">
        <f t="shared" si="128"/>
        <v>221</v>
      </c>
      <c r="B238" s="71">
        <f t="shared" si="129"/>
        <v>24</v>
      </c>
      <c r="C238" s="23"/>
      <c r="D238" s="111" t="s">
        <v>752</v>
      </c>
      <c r="E238" s="111" t="s">
        <v>753</v>
      </c>
      <c r="F238" s="111" t="s">
        <v>181</v>
      </c>
      <c r="G238" s="111" t="s">
        <v>754</v>
      </c>
      <c r="H238" s="26" t="s">
        <v>25</v>
      </c>
      <c r="I238" s="155">
        <v>32</v>
      </c>
      <c r="J238" s="155"/>
      <c r="K238" s="148">
        <v>32</v>
      </c>
      <c r="L238" s="149"/>
      <c r="M238" s="148">
        <v>36</v>
      </c>
      <c r="N238" s="149"/>
      <c r="O238" s="148">
        <v>36</v>
      </c>
      <c r="P238" s="149"/>
      <c r="Q238" s="24">
        <f t="shared" si="123"/>
        <v>34</v>
      </c>
      <c r="R238" s="24">
        <f t="shared" si="99"/>
        <v>68</v>
      </c>
      <c r="S238" s="148">
        <v>0</v>
      </c>
      <c r="T238" s="149">
        <v>23</v>
      </c>
      <c r="U238" s="148">
        <v>56</v>
      </c>
      <c r="V238" s="149">
        <v>10</v>
      </c>
      <c r="W238" s="28">
        <v>62</v>
      </c>
      <c r="X238" s="28">
        <v>23</v>
      </c>
      <c r="Y238" s="30"/>
      <c r="Z238" s="30"/>
      <c r="AA238" s="29">
        <f t="shared" si="100"/>
        <v>39.33</v>
      </c>
      <c r="AB238" s="30">
        <v>40</v>
      </c>
      <c r="AC238" s="167">
        <v>42</v>
      </c>
      <c r="AD238" s="28">
        <v>41</v>
      </c>
      <c r="AF238" s="29">
        <f t="shared" si="124"/>
        <v>230.33</v>
      </c>
      <c r="AG238" s="34" t="b">
        <f t="shared" si="125"/>
        <v>1</v>
      </c>
      <c r="AH238" s="34" t="b">
        <f t="shared" si="101"/>
        <v>0</v>
      </c>
      <c r="AI238" s="65" t="b">
        <f t="shared" si="131"/>
        <v>1</v>
      </c>
      <c r="AJ238" s="65" t="b">
        <f t="shared" si="132"/>
        <v>1</v>
      </c>
      <c r="AK238" s="65" t="b">
        <f t="shared" si="133"/>
        <v>1</v>
      </c>
      <c r="AL238" s="65" t="b">
        <f t="shared" si="130"/>
        <v>1</v>
      </c>
      <c r="AM238" s="65" t="b">
        <f t="shared" si="98"/>
        <v>0</v>
      </c>
    </row>
    <row r="239" spans="1:39" s="28" customFormat="1" ht="16.5" thickBot="1" x14ac:dyDescent="0.3">
      <c r="H239" s="44"/>
      <c r="I239" s="45">
        <f>AVERAGE(I215:I238)</f>
        <v>33.25</v>
      </c>
      <c r="J239" s="45"/>
      <c r="K239" s="45">
        <f>AVERAGE(K215:K238)</f>
        <v>33.46</v>
      </c>
      <c r="L239" s="45"/>
      <c r="M239" s="45">
        <f>AVERAGE(M215:M238)</f>
        <v>35.67</v>
      </c>
      <c r="N239" s="45"/>
      <c r="O239" s="45">
        <f>AVERAGE(O215:O238)</f>
        <v>37.17</v>
      </c>
      <c r="P239" s="45"/>
      <c r="Q239" s="52">
        <f>(I239+K239+M239)/3</f>
        <v>34.130000000000003</v>
      </c>
      <c r="R239" s="52">
        <f t="shared" si="99"/>
        <v>68.260000000000005</v>
      </c>
      <c r="S239" s="45">
        <f>AVERAGE(S215:S238)</f>
        <v>54.38</v>
      </c>
      <c r="T239" s="45"/>
      <c r="U239" s="45">
        <f t="shared" ref="U239:Y239" si="145">AVERAGE(U215:U238)</f>
        <v>61.54</v>
      </c>
      <c r="V239" s="45"/>
      <c r="W239" s="45">
        <f t="shared" si="145"/>
        <v>67.209999999999994</v>
      </c>
      <c r="X239" s="45"/>
      <c r="Y239" s="45" t="e">
        <f t="shared" si="145"/>
        <v>#DIV/0!</v>
      </c>
      <c r="Z239" s="45"/>
      <c r="AA239" s="63">
        <f>(S239+U239+W239)/3</f>
        <v>61.04</v>
      </c>
      <c r="AB239" s="45">
        <f>AVERAGE(AB215:AB238)</f>
        <v>38.33</v>
      </c>
      <c r="AC239" s="45">
        <f>AVERAGE(AC215:AC238)</f>
        <v>37.08</v>
      </c>
      <c r="AD239" s="45">
        <f>AVERAGE(AD215:AD238)</f>
        <v>40.83</v>
      </c>
      <c r="AE239" s="45" t="e">
        <f>AVERAGE(AE215:AE238)</f>
        <v>#DIV/0!</v>
      </c>
      <c r="AF239" s="29"/>
      <c r="AG239" s="34"/>
      <c r="AH239" s="34"/>
      <c r="AL239" s="65"/>
      <c r="AM239" s="65"/>
    </row>
    <row r="240" spans="1:39" s="28" customFormat="1" ht="31.5" x14ac:dyDescent="0.25">
      <c r="A240" s="28" t="s">
        <v>17</v>
      </c>
      <c r="B240" s="71"/>
      <c r="C240" s="26"/>
      <c r="D240" s="64" t="s">
        <v>101</v>
      </c>
      <c r="E240" s="64" t="s">
        <v>2</v>
      </c>
      <c r="F240" s="65" t="s">
        <v>3</v>
      </c>
      <c r="G240" s="65" t="s">
        <v>38</v>
      </c>
      <c r="H240" s="65" t="s">
        <v>4</v>
      </c>
      <c r="I240" s="37"/>
      <c r="J240" s="37"/>
      <c r="K240" s="37"/>
      <c r="L240" s="37"/>
      <c r="M240" s="37"/>
      <c r="N240" s="37"/>
      <c r="O240" s="37"/>
      <c r="P240" s="37"/>
      <c r="Q240" s="33"/>
      <c r="R240" s="24"/>
      <c r="S240" s="37"/>
      <c r="T240" s="37"/>
      <c r="U240" s="37"/>
      <c r="V240" s="37"/>
      <c r="W240" s="75"/>
      <c r="X240" s="75"/>
      <c r="Y240" s="76"/>
      <c r="Z240" s="76"/>
      <c r="AA240" s="29"/>
      <c r="AB240" s="76"/>
      <c r="AC240" s="76"/>
      <c r="AD240" s="75"/>
      <c r="AE240" s="75"/>
      <c r="AF240" s="29"/>
      <c r="AG240" s="34"/>
      <c r="AH240" s="34"/>
      <c r="AL240" s="65"/>
      <c r="AM240" s="65"/>
    </row>
    <row r="241" spans="1:39" s="28" customFormat="1" x14ac:dyDescent="0.25">
      <c r="A241" s="28">
        <v>222</v>
      </c>
      <c r="B241" s="71">
        <v>1</v>
      </c>
      <c r="C241" s="122"/>
      <c r="D241" s="111" t="s">
        <v>755</v>
      </c>
      <c r="E241" s="111" t="s">
        <v>756</v>
      </c>
      <c r="F241" s="111" t="s">
        <v>153</v>
      </c>
      <c r="G241" s="111" t="s">
        <v>757</v>
      </c>
      <c r="H241" s="26" t="s">
        <v>26</v>
      </c>
      <c r="I241" s="155">
        <v>30</v>
      </c>
      <c r="J241" s="155"/>
      <c r="K241" s="148">
        <v>35</v>
      </c>
      <c r="L241" s="149"/>
      <c r="M241" s="148">
        <v>33</v>
      </c>
      <c r="N241" s="149"/>
      <c r="O241" s="148">
        <v>34</v>
      </c>
      <c r="P241" s="149"/>
      <c r="Q241" s="24">
        <f t="shared" si="123"/>
        <v>33</v>
      </c>
      <c r="R241" s="24">
        <f t="shared" si="99"/>
        <v>66</v>
      </c>
      <c r="S241" s="148">
        <v>53</v>
      </c>
      <c r="T241" s="149">
        <v>14</v>
      </c>
      <c r="U241" s="148">
        <v>63</v>
      </c>
      <c r="V241" s="149">
        <v>29</v>
      </c>
      <c r="W241" s="28">
        <v>0</v>
      </c>
      <c r="X241" s="28">
        <v>23</v>
      </c>
      <c r="Y241" s="30"/>
      <c r="Z241" s="30"/>
      <c r="AA241" s="29">
        <f t="shared" si="100"/>
        <v>38.67</v>
      </c>
      <c r="AB241" s="30">
        <v>40</v>
      </c>
      <c r="AC241" s="167">
        <v>36</v>
      </c>
      <c r="AD241" s="28">
        <v>43</v>
      </c>
      <c r="AF241" s="29">
        <f t="shared" ref="AF241:AF264" si="146">SUM(R241 + AA241 +AB241 + AC241 + AD241)</f>
        <v>223.67</v>
      </c>
      <c r="AG241" s="34" t="b">
        <f t="shared" ref="AG241:AG264" si="147">IF(R241,R241&gt;=56,R241&lt;56)</f>
        <v>1</v>
      </c>
      <c r="AH241" s="34" t="b">
        <f t="shared" si="101"/>
        <v>0</v>
      </c>
      <c r="AI241" s="65" t="b">
        <f t="shared" ref="AI241:AI259" si="148">IF(AB241,AB241=40)</f>
        <v>1</v>
      </c>
      <c r="AJ241" s="65" t="b">
        <f t="shared" si="120"/>
        <v>1</v>
      </c>
      <c r="AK241" s="65" t="b">
        <f t="shared" si="121"/>
        <v>1</v>
      </c>
      <c r="AL241" s="65" t="b">
        <f t="shared" si="130"/>
        <v>1</v>
      </c>
      <c r="AM241" s="65" t="b">
        <f t="shared" si="98"/>
        <v>0</v>
      </c>
    </row>
    <row r="242" spans="1:39" s="28" customFormat="1" x14ac:dyDescent="0.25">
      <c r="A242" s="28">
        <f>A241+1</f>
        <v>223</v>
      </c>
      <c r="B242" s="71">
        <f>B241+1</f>
        <v>2</v>
      </c>
      <c r="C242" s="118"/>
      <c r="D242" s="111" t="s">
        <v>258</v>
      </c>
      <c r="E242" s="111" t="s">
        <v>758</v>
      </c>
      <c r="F242" s="111" t="s">
        <v>109</v>
      </c>
      <c r="G242" s="111" t="s">
        <v>759</v>
      </c>
      <c r="H242" s="26" t="s">
        <v>26</v>
      </c>
      <c r="I242" s="155">
        <v>32</v>
      </c>
      <c r="J242" s="155"/>
      <c r="K242" s="148">
        <v>40</v>
      </c>
      <c r="L242" s="149"/>
      <c r="M242" s="148">
        <v>36</v>
      </c>
      <c r="N242" s="149"/>
      <c r="O242" s="148">
        <v>36</v>
      </c>
      <c r="P242" s="149"/>
      <c r="Q242" s="24">
        <f t="shared" si="123"/>
        <v>36</v>
      </c>
      <c r="R242" s="24">
        <f t="shared" si="99"/>
        <v>72</v>
      </c>
      <c r="S242" s="148">
        <v>59</v>
      </c>
      <c r="T242" s="149">
        <v>7</v>
      </c>
      <c r="U242" s="148">
        <v>61</v>
      </c>
      <c r="V242" s="149">
        <v>13</v>
      </c>
      <c r="W242" s="28">
        <v>69</v>
      </c>
      <c r="X242" s="28">
        <v>16</v>
      </c>
      <c r="Y242" s="30"/>
      <c r="Z242" s="30"/>
      <c r="AA242" s="29">
        <f t="shared" si="100"/>
        <v>63</v>
      </c>
      <c r="AB242" s="30">
        <v>40</v>
      </c>
      <c r="AC242" s="167">
        <v>29</v>
      </c>
      <c r="AD242" s="28">
        <v>35</v>
      </c>
      <c r="AF242" s="29">
        <f t="shared" si="146"/>
        <v>239</v>
      </c>
      <c r="AG242" s="34" t="b">
        <f t="shared" si="147"/>
        <v>1</v>
      </c>
      <c r="AH242" s="34" t="b">
        <f t="shared" si="101"/>
        <v>1</v>
      </c>
      <c r="AI242" s="65" t="b">
        <f t="shared" si="148"/>
        <v>1</v>
      </c>
      <c r="AJ242" s="65" t="b">
        <f t="shared" si="120"/>
        <v>0</v>
      </c>
      <c r="AK242" s="65" t="b">
        <f t="shared" si="121"/>
        <v>1</v>
      </c>
      <c r="AL242" s="65" t="b">
        <f t="shared" si="130"/>
        <v>1</v>
      </c>
      <c r="AM242" s="65" t="b">
        <f t="shared" si="98"/>
        <v>0</v>
      </c>
    </row>
    <row r="243" spans="1:39" s="28" customFormat="1" x14ac:dyDescent="0.25">
      <c r="A243" s="28">
        <f>A242+1</f>
        <v>224</v>
      </c>
      <c r="B243" s="71">
        <f>B242+1</f>
        <v>3</v>
      </c>
      <c r="C243" s="118"/>
      <c r="D243" s="111" t="s">
        <v>760</v>
      </c>
      <c r="E243" s="111" t="s">
        <v>761</v>
      </c>
      <c r="F243" s="111" t="s">
        <v>116</v>
      </c>
      <c r="G243" s="111" t="s">
        <v>762</v>
      </c>
      <c r="H243" s="26" t="s">
        <v>26</v>
      </c>
      <c r="I243" s="155">
        <v>30</v>
      </c>
      <c r="J243" s="155"/>
      <c r="K243" s="148">
        <v>38</v>
      </c>
      <c r="L243" s="149"/>
      <c r="M243" s="148">
        <v>35</v>
      </c>
      <c r="N243" s="149"/>
      <c r="O243" s="148">
        <v>36</v>
      </c>
      <c r="P243" s="149"/>
      <c r="Q243" s="24">
        <f t="shared" si="123"/>
        <v>34.75</v>
      </c>
      <c r="R243" s="24">
        <f t="shared" si="99"/>
        <v>69.5</v>
      </c>
      <c r="S243" s="148">
        <v>55</v>
      </c>
      <c r="T243" s="149">
        <v>6</v>
      </c>
      <c r="U243" s="148">
        <v>54</v>
      </c>
      <c r="V243" s="149">
        <v>23</v>
      </c>
      <c r="W243" s="28">
        <v>58</v>
      </c>
      <c r="X243" s="28">
        <v>6</v>
      </c>
      <c r="Y243" s="30"/>
      <c r="Z243" s="30"/>
      <c r="AA243" s="29">
        <f t="shared" si="100"/>
        <v>55.67</v>
      </c>
      <c r="AB243" s="30">
        <v>40</v>
      </c>
      <c r="AC243" s="167">
        <v>35.5</v>
      </c>
      <c r="AD243" s="28">
        <v>45</v>
      </c>
      <c r="AF243" s="29">
        <f t="shared" si="146"/>
        <v>245.67</v>
      </c>
      <c r="AG243" s="34" t="b">
        <f t="shared" si="147"/>
        <v>1</v>
      </c>
      <c r="AH243" s="34" t="b">
        <f t="shared" si="101"/>
        <v>0</v>
      </c>
      <c r="AI243" s="65" t="b">
        <f t="shared" si="148"/>
        <v>1</v>
      </c>
      <c r="AJ243" s="65" t="b">
        <f t="shared" si="120"/>
        <v>1</v>
      </c>
      <c r="AK243" s="65" t="b">
        <f t="shared" si="121"/>
        <v>1</v>
      </c>
      <c r="AL243" s="65" t="b">
        <f t="shared" si="130"/>
        <v>1</v>
      </c>
      <c r="AM243" s="65" t="b">
        <f t="shared" si="98"/>
        <v>0</v>
      </c>
    </row>
    <row r="244" spans="1:39" s="28" customFormat="1" x14ac:dyDescent="0.25">
      <c r="A244" s="28">
        <f t="shared" ref="A244:A264" si="149">A243+1</f>
        <v>225</v>
      </c>
      <c r="B244" s="71">
        <f t="shared" ref="B244:B264" si="150">B243+1</f>
        <v>4</v>
      </c>
      <c r="C244" s="118"/>
      <c r="D244" s="111" t="s">
        <v>763</v>
      </c>
      <c r="E244" s="111" t="s">
        <v>764</v>
      </c>
      <c r="F244" s="111" t="s">
        <v>116</v>
      </c>
      <c r="G244" s="111" t="s">
        <v>765</v>
      </c>
      <c r="H244" s="26" t="s">
        <v>26</v>
      </c>
      <c r="I244" s="155">
        <v>30</v>
      </c>
      <c r="J244" s="155"/>
      <c r="K244" s="148">
        <v>39</v>
      </c>
      <c r="L244" s="149"/>
      <c r="M244" s="148">
        <v>33</v>
      </c>
      <c r="N244" s="149"/>
      <c r="O244" s="148">
        <v>33</v>
      </c>
      <c r="P244" s="149"/>
      <c r="Q244" s="24">
        <f t="shared" si="123"/>
        <v>33.75</v>
      </c>
      <c r="R244" s="24">
        <f t="shared" si="99"/>
        <v>67.5</v>
      </c>
      <c r="S244" s="148">
        <v>58</v>
      </c>
      <c r="T244" s="149">
        <v>20</v>
      </c>
      <c r="U244" s="148">
        <v>58</v>
      </c>
      <c r="V244" s="149">
        <v>23</v>
      </c>
      <c r="W244" s="28">
        <v>68</v>
      </c>
      <c r="X244" s="28">
        <v>6</v>
      </c>
      <c r="Y244" s="30"/>
      <c r="Z244" s="30"/>
      <c r="AA244" s="29">
        <f t="shared" si="100"/>
        <v>61.33</v>
      </c>
      <c r="AB244" s="30">
        <v>20</v>
      </c>
      <c r="AC244" s="167">
        <v>32</v>
      </c>
      <c r="AD244" s="28">
        <v>46</v>
      </c>
      <c r="AF244" s="29">
        <f t="shared" si="146"/>
        <v>226.83</v>
      </c>
      <c r="AG244" s="34" t="b">
        <f t="shared" si="147"/>
        <v>1</v>
      </c>
      <c r="AH244" s="34" t="b">
        <f t="shared" si="101"/>
        <v>1</v>
      </c>
      <c r="AI244" s="65" t="b">
        <f t="shared" si="148"/>
        <v>0</v>
      </c>
      <c r="AJ244" s="65" t="b">
        <f t="shared" si="120"/>
        <v>1</v>
      </c>
      <c r="AK244" s="65" t="b">
        <f t="shared" si="121"/>
        <v>1</v>
      </c>
      <c r="AL244" s="65" t="b">
        <f t="shared" si="130"/>
        <v>1</v>
      </c>
      <c r="AM244" s="65" t="b">
        <f t="shared" si="98"/>
        <v>0</v>
      </c>
    </row>
    <row r="245" spans="1:39" s="28" customFormat="1" x14ac:dyDescent="0.25">
      <c r="A245" s="28">
        <f t="shared" si="149"/>
        <v>226</v>
      </c>
      <c r="B245" s="71">
        <f t="shared" si="150"/>
        <v>5</v>
      </c>
      <c r="C245" s="122"/>
      <c r="D245" s="111" t="s">
        <v>163</v>
      </c>
      <c r="E245" s="111" t="s">
        <v>766</v>
      </c>
      <c r="F245" s="111" t="s">
        <v>142</v>
      </c>
      <c r="G245" s="111" t="s">
        <v>767</v>
      </c>
      <c r="H245" s="26" t="s">
        <v>26</v>
      </c>
      <c r="I245" s="155">
        <v>31</v>
      </c>
      <c r="J245" s="155"/>
      <c r="K245" s="148">
        <v>38</v>
      </c>
      <c r="L245" s="149"/>
      <c r="M245" s="148">
        <v>34</v>
      </c>
      <c r="N245" s="149"/>
      <c r="O245" s="148">
        <v>37</v>
      </c>
      <c r="P245" s="149"/>
      <c r="Q245" s="24">
        <f t="shared" si="123"/>
        <v>35</v>
      </c>
      <c r="R245" s="24">
        <f t="shared" si="99"/>
        <v>70</v>
      </c>
      <c r="S245" s="148">
        <v>24</v>
      </c>
      <c r="T245" s="149">
        <v>5</v>
      </c>
      <c r="U245" s="148">
        <v>45</v>
      </c>
      <c r="V245" s="149">
        <v>8</v>
      </c>
      <c r="W245" s="28">
        <v>60</v>
      </c>
      <c r="X245" s="28">
        <v>6</v>
      </c>
      <c r="Y245" s="30"/>
      <c r="Z245" s="30"/>
      <c r="AA245" s="29">
        <f t="shared" si="100"/>
        <v>43</v>
      </c>
      <c r="AB245" s="30">
        <v>10</v>
      </c>
      <c r="AC245" s="167">
        <v>37</v>
      </c>
      <c r="AD245" s="28">
        <v>39</v>
      </c>
      <c r="AF245" s="29">
        <f t="shared" si="146"/>
        <v>199</v>
      </c>
      <c r="AG245" s="34" t="b">
        <f t="shared" si="147"/>
        <v>1</v>
      </c>
      <c r="AH245" s="34" t="b">
        <f t="shared" si="101"/>
        <v>0</v>
      </c>
      <c r="AI245" s="65" t="b">
        <f t="shared" si="148"/>
        <v>0</v>
      </c>
      <c r="AJ245" s="65" t="b">
        <f t="shared" si="120"/>
        <v>1</v>
      </c>
      <c r="AK245" s="65" t="b">
        <f t="shared" si="121"/>
        <v>1</v>
      </c>
      <c r="AL245" s="65" t="b">
        <f t="shared" si="130"/>
        <v>0</v>
      </c>
      <c r="AM245" s="65" t="b">
        <f t="shared" ref="AM245:AM264" si="151">AND(AG245:AL245)</f>
        <v>0</v>
      </c>
    </row>
    <row r="246" spans="1:39" s="28" customFormat="1" x14ac:dyDescent="0.25">
      <c r="A246" s="28">
        <f t="shared" si="149"/>
        <v>227</v>
      </c>
      <c r="B246" s="71">
        <f t="shared" si="150"/>
        <v>6</v>
      </c>
      <c r="C246" s="122"/>
      <c r="D246" s="111" t="s">
        <v>768</v>
      </c>
      <c r="E246" s="111" t="s">
        <v>366</v>
      </c>
      <c r="F246" s="111" t="s">
        <v>136</v>
      </c>
      <c r="G246" s="111" t="s">
        <v>769</v>
      </c>
      <c r="H246" s="26" t="s">
        <v>26</v>
      </c>
      <c r="I246" s="155">
        <v>30</v>
      </c>
      <c r="J246" s="155"/>
      <c r="K246" s="148">
        <v>38</v>
      </c>
      <c r="L246" s="149"/>
      <c r="M246" s="148">
        <v>35</v>
      </c>
      <c r="N246" s="149"/>
      <c r="O246" s="148">
        <v>35</v>
      </c>
      <c r="P246" s="149"/>
      <c r="Q246" s="24">
        <f t="shared" si="123"/>
        <v>34.5</v>
      </c>
      <c r="R246" s="24">
        <f t="shared" ref="R246:R265" si="152">Q246*2</f>
        <v>69</v>
      </c>
      <c r="S246" s="148">
        <v>55</v>
      </c>
      <c r="T246" s="149">
        <v>6</v>
      </c>
      <c r="U246" s="148">
        <v>74</v>
      </c>
      <c r="V246" s="149">
        <v>21</v>
      </c>
      <c r="W246" s="28">
        <v>68</v>
      </c>
      <c r="X246" s="28">
        <v>28</v>
      </c>
      <c r="Y246" s="30"/>
      <c r="Z246" s="30"/>
      <c r="AA246" s="29">
        <f t="shared" ref="AA246:AA264" si="153">AVERAGE(S246,U246,W246,Y246)</f>
        <v>65.67</v>
      </c>
      <c r="AB246" s="30">
        <v>30</v>
      </c>
      <c r="AC246" s="167">
        <v>37</v>
      </c>
      <c r="AD246" s="28">
        <v>36</v>
      </c>
      <c r="AF246" s="29">
        <f t="shared" si="146"/>
        <v>237.67</v>
      </c>
      <c r="AG246" s="34" t="b">
        <f t="shared" si="147"/>
        <v>1</v>
      </c>
      <c r="AH246" s="34" t="b">
        <f t="shared" ref="AH246:AH264" si="154">IF(AA246,AA246&gt;=56,AA246&lt;56)</f>
        <v>1</v>
      </c>
      <c r="AI246" s="65" t="b">
        <f t="shared" si="148"/>
        <v>0</v>
      </c>
      <c r="AJ246" s="65" t="b">
        <f t="shared" si="120"/>
        <v>1</v>
      </c>
      <c r="AK246" s="65" t="b">
        <f t="shared" si="121"/>
        <v>1</v>
      </c>
      <c r="AL246" s="65" t="b">
        <f t="shared" ref="AL246:AL264" si="155">IF(AF246,AF246&gt;=200,AF246&lt;200)</f>
        <v>1</v>
      </c>
      <c r="AM246" s="65" t="b">
        <f t="shared" si="151"/>
        <v>0</v>
      </c>
    </row>
    <row r="247" spans="1:39" s="28" customFormat="1" x14ac:dyDescent="0.25">
      <c r="A247" s="28">
        <f t="shared" si="149"/>
        <v>228</v>
      </c>
      <c r="B247" s="71">
        <f t="shared" si="150"/>
        <v>7</v>
      </c>
      <c r="C247" s="118"/>
      <c r="D247" s="111" t="s">
        <v>770</v>
      </c>
      <c r="E247" s="111" t="s">
        <v>771</v>
      </c>
      <c r="F247" s="111" t="s">
        <v>175</v>
      </c>
      <c r="G247" s="111" t="s">
        <v>772</v>
      </c>
      <c r="H247" s="26" t="s">
        <v>26</v>
      </c>
      <c r="I247" s="155">
        <v>34</v>
      </c>
      <c r="J247" s="155"/>
      <c r="K247" s="148">
        <v>40</v>
      </c>
      <c r="L247" s="149"/>
      <c r="M247" s="148">
        <v>35</v>
      </c>
      <c r="N247" s="149"/>
      <c r="O247" s="148">
        <v>37</v>
      </c>
      <c r="P247" s="149"/>
      <c r="Q247" s="24">
        <f t="shared" si="123"/>
        <v>36.5</v>
      </c>
      <c r="R247" s="24">
        <f t="shared" si="152"/>
        <v>73</v>
      </c>
      <c r="S247" s="148">
        <v>62</v>
      </c>
      <c r="T247" s="149">
        <v>5</v>
      </c>
      <c r="U247" s="148">
        <v>59</v>
      </c>
      <c r="V247" s="149">
        <v>6</v>
      </c>
      <c r="W247" s="28">
        <v>71</v>
      </c>
      <c r="X247" s="28">
        <v>24</v>
      </c>
      <c r="Y247" s="30"/>
      <c r="Z247" s="30"/>
      <c r="AA247" s="29">
        <f t="shared" si="153"/>
        <v>64</v>
      </c>
      <c r="AB247" s="30">
        <v>40</v>
      </c>
      <c r="AC247" s="167">
        <v>42</v>
      </c>
      <c r="AD247" s="28">
        <v>39</v>
      </c>
      <c r="AF247" s="29">
        <f t="shared" si="146"/>
        <v>258</v>
      </c>
      <c r="AG247" s="34" t="b">
        <f t="shared" si="147"/>
        <v>1</v>
      </c>
      <c r="AH247" s="34" t="b">
        <f t="shared" si="154"/>
        <v>1</v>
      </c>
      <c r="AI247" s="65" t="b">
        <f t="shared" si="148"/>
        <v>1</v>
      </c>
      <c r="AJ247" s="65" t="b">
        <f t="shared" si="120"/>
        <v>1</v>
      </c>
      <c r="AK247" s="65" t="b">
        <f t="shared" si="121"/>
        <v>1</v>
      </c>
      <c r="AL247" s="65" t="b">
        <f t="shared" si="155"/>
        <v>1</v>
      </c>
      <c r="AM247" s="65" t="b">
        <f t="shared" si="151"/>
        <v>1</v>
      </c>
    </row>
    <row r="248" spans="1:39" s="28" customFormat="1" x14ac:dyDescent="0.25">
      <c r="A248" s="28">
        <f t="shared" si="149"/>
        <v>229</v>
      </c>
      <c r="B248" s="71">
        <f t="shared" si="150"/>
        <v>8</v>
      </c>
      <c r="C248" s="118"/>
      <c r="D248" s="111" t="s">
        <v>773</v>
      </c>
      <c r="E248" s="111" t="s">
        <v>307</v>
      </c>
      <c r="F248" s="111" t="s">
        <v>132</v>
      </c>
      <c r="G248" s="111" t="s">
        <v>774</v>
      </c>
      <c r="H248" s="26" t="s">
        <v>26</v>
      </c>
      <c r="I248" s="155">
        <v>32</v>
      </c>
      <c r="J248" s="155"/>
      <c r="K248" s="148">
        <v>39</v>
      </c>
      <c r="L248" s="149"/>
      <c r="M248" s="148">
        <v>35</v>
      </c>
      <c r="N248" s="149"/>
      <c r="O248" s="148">
        <v>37</v>
      </c>
      <c r="P248" s="149"/>
      <c r="Q248" s="24">
        <f t="shared" si="123"/>
        <v>35.75</v>
      </c>
      <c r="R248" s="24">
        <f t="shared" si="152"/>
        <v>71.5</v>
      </c>
      <c r="S248" s="148">
        <v>64</v>
      </c>
      <c r="T248" s="149">
        <v>15</v>
      </c>
      <c r="U248" s="148">
        <v>61</v>
      </c>
      <c r="V248" s="149">
        <v>15</v>
      </c>
      <c r="W248" s="28">
        <v>69</v>
      </c>
      <c r="X248" s="28">
        <v>19</v>
      </c>
      <c r="Y248" s="30"/>
      <c r="Z248" s="30"/>
      <c r="AA248" s="29">
        <f t="shared" si="153"/>
        <v>64.67</v>
      </c>
      <c r="AB248" s="30">
        <v>20</v>
      </c>
      <c r="AC248" s="167">
        <v>33</v>
      </c>
      <c r="AD248" s="28">
        <v>36</v>
      </c>
      <c r="AF248" s="29">
        <f t="shared" si="146"/>
        <v>225.17</v>
      </c>
      <c r="AG248" s="34" t="b">
        <f t="shared" si="147"/>
        <v>1</v>
      </c>
      <c r="AH248" s="34" t="b">
        <f t="shared" si="154"/>
        <v>1</v>
      </c>
      <c r="AI248" s="65" t="b">
        <f t="shared" si="148"/>
        <v>0</v>
      </c>
      <c r="AJ248" s="65" t="b">
        <f t="shared" si="120"/>
        <v>1</v>
      </c>
      <c r="AK248" s="65" t="b">
        <f t="shared" si="121"/>
        <v>1</v>
      </c>
      <c r="AL248" s="65" t="b">
        <f t="shared" si="155"/>
        <v>1</v>
      </c>
      <c r="AM248" s="65" t="b">
        <f t="shared" si="151"/>
        <v>0</v>
      </c>
    </row>
    <row r="249" spans="1:39" s="28" customFormat="1" x14ac:dyDescent="0.25">
      <c r="A249" s="28">
        <f t="shared" si="149"/>
        <v>230</v>
      </c>
      <c r="B249" s="71">
        <f t="shared" si="150"/>
        <v>9</v>
      </c>
      <c r="C249" s="118"/>
      <c r="D249" s="111" t="s">
        <v>775</v>
      </c>
      <c r="E249" s="111" t="s">
        <v>209</v>
      </c>
      <c r="F249" s="111" t="s">
        <v>149</v>
      </c>
      <c r="G249" s="111" t="s">
        <v>776</v>
      </c>
      <c r="H249" s="26" t="s">
        <v>26</v>
      </c>
      <c r="I249" s="155">
        <v>33</v>
      </c>
      <c r="J249" s="155"/>
      <c r="K249" s="148">
        <v>38</v>
      </c>
      <c r="L249" s="149"/>
      <c r="M249" s="148">
        <v>36</v>
      </c>
      <c r="N249" s="149"/>
      <c r="O249" s="148">
        <v>35</v>
      </c>
      <c r="P249" s="149"/>
      <c r="Q249" s="24">
        <f t="shared" si="123"/>
        <v>35.5</v>
      </c>
      <c r="R249" s="24">
        <f t="shared" si="152"/>
        <v>71</v>
      </c>
      <c r="S249" s="148">
        <v>64</v>
      </c>
      <c r="T249" s="149">
        <v>9</v>
      </c>
      <c r="U249" s="148">
        <v>68</v>
      </c>
      <c r="V249" s="149">
        <v>9</v>
      </c>
      <c r="W249" s="28">
        <v>62</v>
      </c>
      <c r="X249" s="28">
        <v>16</v>
      </c>
      <c r="Y249" s="30"/>
      <c r="Z249" s="30"/>
      <c r="AA249" s="29">
        <f t="shared" si="153"/>
        <v>64.67</v>
      </c>
      <c r="AB249" s="30">
        <v>30</v>
      </c>
      <c r="AC249" s="167">
        <v>30.5</v>
      </c>
      <c r="AD249" s="28">
        <v>42</v>
      </c>
      <c r="AF249" s="29">
        <f t="shared" si="146"/>
        <v>238.17</v>
      </c>
      <c r="AG249" s="34" t="b">
        <f t="shared" si="147"/>
        <v>1</v>
      </c>
      <c r="AH249" s="34" t="b">
        <f t="shared" si="154"/>
        <v>1</v>
      </c>
      <c r="AI249" s="65" t="b">
        <f t="shared" si="148"/>
        <v>0</v>
      </c>
      <c r="AJ249" s="65" t="b">
        <f t="shared" si="120"/>
        <v>0</v>
      </c>
      <c r="AK249" s="65" t="b">
        <f t="shared" si="121"/>
        <v>1</v>
      </c>
      <c r="AL249" s="65" t="b">
        <f t="shared" si="155"/>
        <v>1</v>
      </c>
      <c r="AM249" s="65" t="b">
        <f t="shared" si="151"/>
        <v>0</v>
      </c>
    </row>
    <row r="250" spans="1:39" s="28" customFormat="1" x14ac:dyDescent="0.25">
      <c r="A250" s="28">
        <f t="shared" si="149"/>
        <v>231</v>
      </c>
      <c r="B250" s="71">
        <f t="shared" si="150"/>
        <v>10</v>
      </c>
      <c r="C250" s="122"/>
      <c r="D250" s="111" t="s">
        <v>777</v>
      </c>
      <c r="E250" s="111" t="s">
        <v>778</v>
      </c>
      <c r="F250" s="111" t="s">
        <v>128</v>
      </c>
      <c r="G250" s="111" t="s">
        <v>779</v>
      </c>
      <c r="H250" s="26" t="s">
        <v>26</v>
      </c>
      <c r="I250" s="155">
        <v>30</v>
      </c>
      <c r="J250" s="155"/>
      <c r="K250" s="148">
        <v>34</v>
      </c>
      <c r="L250" s="149"/>
      <c r="M250" s="148">
        <v>35</v>
      </c>
      <c r="N250" s="149"/>
      <c r="O250" s="148">
        <v>39</v>
      </c>
      <c r="P250" s="149"/>
      <c r="Q250" s="24">
        <f t="shared" si="123"/>
        <v>34.5</v>
      </c>
      <c r="R250" s="24">
        <f t="shared" si="152"/>
        <v>69</v>
      </c>
      <c r="S250" s="148">
        <v>56</v>
      </c>
      <c r="T250" s="149">
        <v>16</v>
      </c>
      <c r="U250" s="148">
        <v>59</v>
      </c>
      <c r="V250" s="149">
        <v>10</v>
      </c>
      <c r="W250" s="28">
        <v>52</v>
      </c>
      <c r="X250" s="28">
        <v>15</v>
      </c>
      <c r="Y250" s="30"/>
      <c r="Z250" s="30"/>
      <c r="AA250" s="29">
        <f t="shared" si="153"/>
        <v>55.67</v>
      </c>
      <c r="AB250" s="30">
        <v>40</v>
      </c>
      <c r="AC250" s="167">
        <v>33</v>
      </c>
      <c r="AD250" s="28">
        <v>40</v>
      </c>
      <c r="AF250" s="29">
        <f t="shared" si="146"/>
        <v>237.67</v>
      </c>
      <c r="AG250" s="34" t="b">
        <f t="shared" si="147"/>
        <v>1</v>
      </c>
      <c r="AH250" s="34" t="b">
        <f t="shared" si="154"/>
        <v>0</v>
      </c>
      <c r="AI250" s="65" t="b">
        <f t="shared" si="148"/>
        <v>1</v>
      </c>
      <c r="AJ250" s="65" t="b">
        <f t="shared" si="120"/>
        <v>1</v>
      </c>
      <c r="AK250" s="65" t="b">
        <f t="shared" si="121"/>
        <v>1</v>
      </c>
      <c r="AL250" s="65" t="b">
        <f t="shared" si="155"/>
        <v>1</v>
      </c>
      <c r="AM250" s="65" t="b">
        <f t="shared" si="151"/>
        <v>0</v>
      </c>
    </row>
    <row r="251" spans="1:39" s="28" customFormat="1" x14ac:dyDescent="0.25">
      <c r="A251" s="28">
        <f t="shared" si="149"/>
        <v>232</v>
      </c>
      <c r="B251" s="71">
        <f t="shared" si="150"/>
        <v>11</v>
      </c>
      <c r="C251" s="118"/>
      <c r="D251" s="111" t="s">
        <v>780</v>
      </c>
      <c r="E251" s="111" t="s">
        <v>781</v>
      </c>
      <c r="F251" s="111" t="s">
        <v>120</v>
      </c>
      <c r="G251" s="111" t="s">
        <v>782</v>
      </c>
      <c r="H251" s="26" t="s">
        <v>26</v>
      </c>
      <c r="I251" s="155">
        <v>33</v>
      </c>
      <c r="J251" s="155"/>
      <c r="K251" s="148">
        <v>40</v>
      </c>
      <c r="L251" s="149"/>
      <c r="M251" s="148">
        <v>37</v>
      </c>
      <c r="N251" s="149"/>
      <c r="O251" s="148">
        <v>37</v>
      </c>
      <c r="P251" s="149"/>
      <c r="Q251" s="24">
        <f t="shared" si="123"/>
        <v>36.75</v>
      </c>
      <c r="R251" s="24">
        <f t="shared" si="152"/>
        <v>73.5</v>
      </c>
      <c r="S251" s="148">
        <v>72</v>
      </c>
      <c r="T251" s="149">
        <v>17</v>
      </c>
      <c r="U251" s="148">
        <v>51</v>
      </c>
      <c r="V251" s="149">
        <v>19</v>
      </c>
      <c r="W251" s="28">
        <v>60</v>
      </c>
      <c r="X251" s="28">
        <v>14</v>
      </c>
      <c r="Y251" s="30"/>
      <c r="Z251" s="30"/>
      <c r="AA251" s="29">
        <f t="shared" si="153"/>
        <v>61</v>
      </c>
      <c r="AB251" s="30">
        <v>40</v>
      </c>
      <c r="AC251" s="167">
        <v>35.5</v>
      </c>
      <c r="AD251" s="28">
        <v>40</v>
      </c>
      <c r="AF251" s="29">
        <f t="shared" si="146"/>
        <v>250</v>
      </c>
      <c r="AG251" s="34" t="b">
        <f t="shared" si="147"/>
        <v>1</v>
      </c>
      <c r="AH251" s="34" t="b">
        <f t="shared" si="154"/>
        <v>1</v>
      </c>
      <c r="AI251" s="65" t="b">
        <f t="shared" si="148"/>
        <v>1</v>
      </c>
      <c r="AJ251" s="65" t="b">
        <f t="shared" si="120"/>
        <v>1</v>
      </c>
      <c r="AK251" s="65" t="b">
        <f t="shared" si="121"/>
        <v>1</v>
      </c>
      <c r="AL251" s="65" t="b">
        <f t="shared" si="155"/>
        <v>1</v>
      </c>
      <c r="AM251" s="65" t="b">
        <f t="shared" si="151"/>
        <v>1</v>
      </c>
    </row>
    <row r="252" spans="1:39" s="28" customFormat="1" x14ac:dyDescent="0.25">
      <c r="A252" s="28">
        <f t="shared" si="149"/>
        <v>233</v>
      </c>
      <c r="B252" s="71">
        <f t="shared" si="150"/>
        <v>12</v>
      </c>
      <c r="C252" s="122"/>
      <c r="D252" s="111" t="s">
        <v>783</v>
      </c>
      <c r="E252" s="111" t="s">
        <v>784</v>
      </c>
      <c r="F252" s="111" t="s">
        <v>146</v>
      </c>
      <c r="G252" s="111" t="s">
        <v>785</v>
      </c>
      <c r="H252" s="26" t="s">
        <v>26</v>
      </c>
      <c r="I252" s="155">
        <v>29</v>
      </c>
      <c r="J252" s="155"/>
      <c r="K252" s="148">
        <v>37</v>
      </c>
      <c r="L252" s="149"/>
      <c r="M252" s="148">
        <v>35</v>
      </c>
      <c r="N252" s="149"/>
      <c r="O252" s="148">
        <v>35</v>
      </c>
      <c r="P252" s="149"/>
      <c r="Q252" s="24">
        <f t="shared" si="123"/>
        <v>34</v>
      </c>
      <c r="R252" s="24">
        <f t="shared" si="152"/>
        <v>68</v>
      </c>
      <c r="S252" s="148">
        <v>60</v>
      </c>
      <c r="T252" s="149">
        <v>12</v>
      </c>
      <c r="U252" s="148">
        <v>65</v>
      </c>
      <c r="V252" s="149">
        <v>16</v>
      </c>
      <c r="W252" s="28">
        <v>72</v>
      </c>
      <c r="X252" s="28">
        <v>16</v>
      </c>
      <c r="Y252" s="30"/>
      <c r="Z252" s="30"/>
      <c r="AA252" s="29">
        <f t="shared" si="153"/>
        <v>65.67</v>
      </c>
      <c r="AB252" s="30">
        <v>40</v>
      </c>
      <c r="AC252" s="167">
        <v>33</v>
      </c>
      <c r="AD252" s="28">
        <v>40</v>
      </c>
      <c r="AF252" s="29">
        <f t="shared" si="146"/>
        <v>246.67</v>
      </c>
      <c r="AG252" s="34" t="b">
        <f t="shared" si="147"/>
        <v>1</v>
      </c>
      <c r="AH252" s="34" t="b">
        <f t="shared" si="154"/>
        <v>1</v>
      </c>
      <c r="AI252" s="65" t="b">
        <f t="shared" si="148"/>
        <v>1</v>
      </c>
      <c r="AJ252" s="65" t="b">
        <f t="shared" si="120"/>
        <v>1</v>
      </c>
      <c r="AK252" s="65" t="b">
        <f t="shared" si="121"/>
        <v>1</v>
      </c>
      <c r="AL252" s="65" t="b">
        <f t="shared" si="155"/>
        <v>1</v>
      </c>
      <c r="AM252" s="65" t="b">
        <f t="shared" si="151"/>
        <v>1</v>
      </c>
    </row>
    <row r="253" spans="1:39" s="28" customFormat="1" x14ac:dyDescent="0.25">
      <c r="A253" s="28">
        <f t="shared" si="149"/>
        <v>234</v>
      </c>
      <c r="B253" s="71">
        <f t="shared" si="150"/>
        <v>13</v>
      </c>
      <c r="C253" s="122"/>
      <c r="D253" s="111" t="s">
        <v>786</v>
      </c>
      <c r="E253" s="111" t="s">
        <v>578</v>
      </c>
      <c r="F253" s="111" t="s">
        <v>146</v>
      </c>
      <c r="G253" s="111" t="s">
        <v>787</v>
      </c>
      <c r="H253" s="26" t="s">
        <v>26</v>
      </c>
      <c r="I253" s="155">
        <v>32</v>
      </c>
      <c r="J253" s="155"/>
      <c r="K253" s="148">
        <v>37</v>
      </c>
      <c r="L253" s="149"/>
      <c r="M253" s="148">
        <v>38</v>
      </c>
      <c r="N253" s="149"/>
      <c r="O253" s="148">
        <v>37</v>
      </c>
      <c r="P253" s="149"/>
      <c r="Q253" s="24">
        <f t="shared" si="123"/>
        <v>36</v>
      </c>
      <c r="R253" s="24">
        <f t="shared" si="152"/>
        <v>72</v>
      </c>
      <c r="S253" s="148">
        <v>7</v>
      </c>
      <c r="T253" s="149">
        <v>12</v>
      </c>
      <c r="U253" s="148">
        <v>73</v>
      </c>
      <c r="V253" s="149">
        <v>12</v>
      </c>
      <c r="W253" s="28">
        <v>71</v>
      </c>
      <c r="X253" s="28">
        <v>24</v>
      </c>
      <c r="Y253" s="30"/>
      <c r="Z253" s="30"/>
      <c r="AA253" s="29">
        <f t="shared" si="153"/>
        <v>50.33</v>
      </c>
      <c r="AB253" s="30">
        <v>40</v>
      </c>
      <c r="AC253" s="167">
        <v>38.5</v>
      </c>
      <c r="AD253" s="28">
        <v>43</v>
      </c>
      <c r="AF253" s="29">
        <f t="shared" si="146"/>
        <v>243.83</v>
      </c>
      <c r="AG253" s="34" t="b">
        <f t="shared" si="147"/>
        <v>1</v>
      </c>
      <c r="AH253" s="34" t="b">
        <f t="shared" si="154"/>
        <v>0</v>
      </c>
      <c r="AI253" s="65" t="b">
        <f t="shared" si="148"/>
        <v>1</v>
      </c>
      <c r="AJ253" s="65" t="b">
        <f t="shared" si="120"/>
        <v>1</v>
      </c>
      <c r="AK253" s="65" t="b">
        <f t="shared" si="121"/>
        <v>1</v>
      </c>
      <c r="AL253" s="65" t="b">
        <f t="shared" si="155"/>
        <v>1</v>
      </c>
      <c r="AM253" s="65" t="b">
        <f t="shared" si="151"/>
        <v>0</v>
      </c>
    </row>
    <row r="254" spans="1:39" s="28" customFormat="1" x14ac:dyDescent="0.25">
      <c r="A254" s="158">
        <f t="shared" si="149"/>
        <v>235</v>
      </c>
      <c r="B254" s="159">
        <f t="shared" si="150"/>
        <v>14</v>
      </c>
      <c r="C254" s="160"/>
      <c r="D254" s="161" t="s">
        <v>788</v>
      </c>
      <c r="E254" s="161" t="s">
        <v>789</v>
      </c>
      <c r="F254" s="161" t="s">
        <v>164</v>
      </c>
      <c r="G254" s="161" t="s">
        <v>790</v>
      </c>
      <c r="H254" s="162" t="s">
        <v>26</v>
      </c>
      <c r="I254" s="163">
        <v>31</v>
      </c>
      <c r="J254" s="163"/>
      <c r="K254" s="163">
        <v>34</v>
      </c>
      <c r="L254" s="163"/>
      <c r="M254" s="163"/>
      <c r="N254" s="163"/>
      <c r="O254" s="163"/>
      <c r="P254" s="163"/>
      <c r="Q254" s="164">
        <f t="shared" si="123"/>
        <v>32.5</v>
      </c>
      <c r="R254" s="164">
        <f t="shared" si="152"/>
        <v>65</v>
      </c>
      <c r="S254" s="163">
        <v>64</v>
      </c>
      <c r="T254" s="163">
        <v>27</v>
      </c>
      <c r="U254" s="163">
        <v>64</v>
      </c>
      <c r="V254" s="163">
        <v>1</v>
      </c>
      <c r="W254" s="158"/>
      <c r="X254" s="158"/>
      <c r="Y254" s="165"/>
      <c r="Z254" s="165"/>
      <c r="AA254" s="166">
        <f t="shared" si="153"/>
        <v>64</v>
      </c>
      <c r="AB254" s="165">
        <v>40</v>
      </c>
      <c r="AC254" s="169"/>
      <c r="AD254" s="170"/>
      <c r="AE254" s="170"/>
      <c r="AF254" s="171">
        <f t="shared" si="146"/>
        <v>169</v>
      </c>
      <c r="AG254" s="172" t="b">
        <f t="shared" si="147"/>
        <v>1</v>
      </c>
      <c r="AH254" s="172" t="b">
        <f t="shared" si="154"/>
        <v>1</v>
      </c>
      <c r="AI254" s="173" t="b">
        <f t="shared" ref="AI254" si="156">IF(AB254,AB254=40)</f>
        <v>1</v>
      </c>
      <c r="AJ254" s="173" t="b">
        <f t="shared" ref="AJ254" si="157">IF(AC254,AC254&gt;=32,AC254&lt;32)</f>
        <v>1</v>
      </c>
      <c r="AK254" s="173" t="b">
        <f t="shared" ref="AK254" si="158">IF(AD254,AD254&gt;=35,AD254&lt;35)</f>
        <v>1</v>
      </c>
      <c r="AL254" s="173" t="b">
        <f t="shared" si="155"/>
        <v>0</v>
      </c>
      <c r="AM254" s="173" t="b">
        <f t="shared" si="151"/>
        <v>0</v>
      </c>
    </row>
    <row r="255" spans="1:39" s="28" customFormat="1" x14ac:dyDescent="0.25">
      <c r="A255" s="28">
        <f t="shared" si="149"/>
        <v>236</v>
      </c>
      <c r="B255" s="71">
        <f t="shared" si="150"/>
        <v>15</v>
      </c>
      <c r="C255" s="118"/>
      <c r="D255" s="111" t="s">
        <v>791</v>
      </c>
      <c r="E255" s="111" t="s">
        <v>792</v>
      </c>
      <c r="F255" s="111" t="s">
        <v>124</v>
      </c>
      <c r="G255" s="111" t="s">
        <v>793</v>
      </c>
      <c r="H255" s="26" t="s">
        <v>26</v>
      </c>
      <c r="I255" s="155">
        <v>34</v>
      </c>
      <c r="J255" s="155"/>
      <c r="K255" s="148">
        <v>39</v>
      </c>
      <c r="L255" s="149"/>
      <c r="M255" s="148">
        <v>35</v>
      </c>
      <c r="N255" s="149"/>
      <c r="O255" s="148">
        <v>39</v>
      </c>
      <c r="P255" s="149"/>
      <c r="Q255" s="24">
        <f t="shared" si="123"/>
        <v>36.75</v>
      </c>
      <c r="R255" s="24">
        <f t="shared" si="152"/>
        <v>73.5</v>
      </c>
      <c r="S255" s="148">
        <v>63</v>
      </c>
      <c r="T255" s="149">
        <v>1</v>
      </c>
      <c r="U255" s="148">
        <v>72</v>
      </c>
      <c r="V255" s="149">
        <v>13</v>
      </c>
      <c r="W255" s="28">
        <v>67</v>
      </c>
      <c r="X255" s="28">
        <v>24</v>
      </c>
      <c r="Y255" s="30"/>
      <c r="Z255" s="30"/>
      <c r="AA255" s="29">
        <f t="shared" si="153"/>
        <v>67.33</v>
      </c>
      <c r="AB255" s="30">
        <v>40</v>
      </c>
      <c r="AC255" s="167">
        <v>36</v>
      </c>
      <c r="AD255" s="28">
        <v>42</v>
      </c>
      <c r="AF255" s="29">
        <f t="shared" si="146"/>
        <v>258.83</v>
      </c>
      <c r="AG255" s="34" t="b">
        <f t="shared" si="147"/>
        <v>1</v>
      </c>
      <c r="AH255" s="34" t="b">
        <f t="shared" si="154"/>
        <v>1</v>
      </c>
      <c r="AI255" s="65" t="b">
        <f t="shared" si="148"/>
        <v>1</v>
      </c>
      <c r="AJ255" s="65" t="b">
        <f t="shared" si="120"/>
        <v>1</v>
      </c>
      <c r="AK255" s="65" t="b">
        <f t="shared" si="121"/>
        <v>1</v>
      </c>
      <c r="AL255" s="65" t="b">
        <f t="shared" si="155"/>
        <v>1</v>
      </c>
      <c r="AM255" s="65" t="b">
        <f t="shared" si="151"/>
        <v>1</v>
      </c>
    </row>
    <row r="256" spans="1:39" s="28" customFormat="1" x14ac:dyDescent="0.25">
      <c r="A256" s="28">
        <f t="shared" si="149"/>
        <v>237</v>
      </c>
      <c r="B256" s="71">
        <f t="shared" si="150"/>
        <v>16</v>
      </c>
      <c r="C256" s="118"/>
      <c r="D256" s="111" t="s">
        <v>794</v>
      </c>
      <c r="E256" s="111" t="s">
        <v>795</v>
      </c>
      <c r="F256" s="111" t="s">
        <v>164</v>
      </c>
      <c r="G256" s="111" t="s">
        <v>796</v>
      </c>
      <c r="H256" s="26" t="s">
        <v>26</v>
      </c>
      <c r="I256" s="155">
        <v>32</v>
      </c>
      <c r="J256" s="155"/>
      <c r="K256" s="148">
        <v>39</v>
      </c>
      <c r="L256" s="149"/>
      <c r="M256" s="148">
        <v>35</v>
      </c>
      <c r="N256" s="149"/>
      <c r="O256" s="148">
        <v>35</v>
      </c>
      <c r="P256" s="149"/>
      <c r="Q256" s="24">
        <f t="shared" si="123"/>
        <v>35.25</v>
      </c>
      <c r="R256" s="24">
        <f t="shared" si="152"/>
        <v>70.5</v>
      </c>
      <c r="S256" s="148">
        <v>64</v>
      </c>
      <c r="T256" s="149">
        <v>27</v>
      </c>
      <c r="U256" s="148">
        <v>70</v>
      </c>
      <c r="V256" s="149">
        <v>27</v>
      </c>
      <c r="W256" s="28">
        <v>71</v>
      </c>
      <c r="X256" s="28">
        <v>10</v>
      </c>
      <c r="Y256" s="30"/>
      <c r="Z256" s="30"/>
      <c r="AA256" s="29">
        <f t="shared" si="153"/>
        <v>68.33</v>
      </c>
      <c r="AB256" s="30">
        <v>40</v>
      </c>
      <c r="AC256" s="167">
        <v>38</v>
      </c>
      <c r="AD256" s="28">
        <v>44</v>
      </c>
      <c r="AF256" s="29">
        <f t="shared" si="146"/>
        <v>260.83</v>
      </c>
      <c r="AG256" s="34" t="b">
        <f t="shared" si="147"/>
        <v>1</v>
      </c>
      <c r="AH256" s="34" t="b">
        <f t="shared" si="154"/>
        <v>1</v>
      </c>
      <c r="AI256" s="65" t="b">
        <f t="shared" si="148"/>
        <v>1</v>
      </c>
      <c r="AJ256" s="65" t="b">
        <f t="shared" si="120"/>
        <v>1</v>
      </c>
      <c r="AK256" s="65" t="b">
        <f t="shared" si="121"/>
        <v>1</v>
      </c>
      <c r="AL256" s="65" t="b">
        <f t="shared" si="155"/>
        <v>1</v>
      </c>
      <c r="AM256" s="65" t="b">
        <f t="shared" si="151"/>
        <v>1</v>
      </c>
    </row>
    <row r="257" spans="1:39" x14ac:dyDescent="0.25">
      <c r="A257" s="28">
        <f t="shared" si="149"/>
        <v>238</v>
      </c>
      <c r="B257" s="71">
        <f t="shared" si="150"/>
        <v>17</v>
      </c>
      <c r="C257" s="118"/>
      <c r="D257" s="111" t="s">
        <v>797</v>
      </c>
      <c r="E257" s="111" t="s">
        <v>798</v>
      </c>
      <c r="F257" s="111" t="s">
        <v>175</v>
      </c>
      <c r="G257" s="111" t="s">
        <v>799</v>
      </c>
      <c r="H257" s="26" t="s">
        <v>26</v>
      </c>
      <c r="I257" s="155">
        <v>32</v>
      </c>
      <c r="J257" s="155"/>
      <c r="K257" s="148">
        <v>39</v>
      </c>
      <c r="L257" s="149"/>
      <c r="M257" s="148">
        <v>39</v>
      </c>
      <c r="N257" s="149"/>
      <c r="O257" s="148">
        <v>37</v>
      </c>
      <c r="P257" s="149"/>
      <c r="Q257" s="24">
        <f t="shared" si="123"/>
        <v>36.75</v>
      </c>
      <c r="R257" s="24">
        <f t="shared" si="152"/>
        <v>73.5</v>
      </c>
      <c r="S257" s="148">
        <v>68</v>
      </c>
      <c r="T257" s="149">
        <v>9</v>
      </c>
      <c r="U257" s="148">
        <v>67</v>
      </c>
      <c r="V257" s="149">
        <v>3</v>
      </c>
      <c r="W257" s="28">
        <v>77</v>
      </c>
      <c r="X257" s="28">
        <v>9</v>
      </c>
      <c r="Y257" s="30"/>
      <c r="Z257" s="30"/>
      <c r="AA257" s="29">
        <f t="shared" si="153"/>
        <v>70.67</v>
      </c>
      <c r="AB257" s="30">
        <v>40</v>
      </c>
      <c r="AC257" s="167">
        <v>40</v>
      </c>
      <c r="AD257" s="28">
        <v>42</v>
      </c>
      <c r="AE257" s="28"/>
      <c r="AF257" s="29">
        <f t="shared" si="146"/>
        <v>266.17</v>
      </c>
      <c r="AG257" s="34" t="b">
        <f t="shared" si="147"/>
        <v>1</v>
      </c>
      <c r="AH257" s="34" t="b">
        <f t="shared" si="154"/>
        <v>1</v>
      </c>
      <c r="AI257" s="65" t="b">
        <f t="shared" si="148"/>
        <v>1</v>
      </c>
      <c r="AJ257" s="65" t="b">
        <f t="shared" si="120"/>
        <v>1</v>
      </c>
      <c r="AK257" s="65" t="b">
        <f t="shared" si="121"/>
        <v>1</v>
      </c>
      <c r="AL257" s="65" t="b">
        <f t="shared" si="155"/>
        <v>1</v>
      </c>
      <c r="AM257" s="65" t="b">
        <f t="shared" si="151"/>
        <v>1</v>
      </c>
    </row>
    <row r="258" spans="1:39" x14ac:dyDescent="0.25">
      <c r="A258" s="28">
        <f t="shared" si="149"/>
        <v>239</v>
      </c>
      <c r="B258" s="71">
        <f t="shared" si="150"/>
        <v>18</v>
      </c>
      <c r="C258" s="118"/>
      <c r="D258" s="111" t="s">
        <v>800</v>
      </c>
      <c r="E258" s="111" t="s">
        <v>307</v>
      </c>
      <c r="F258" s="111" t="s">
        <v>124</v>
      </c>
      <c r="G258" s="111" t="s">
        <v>801</v>
      </c>
      <c r="H258" s="26" t="s">
        <v>26</v>
      </c>
      <c r="I258" s="155">
        <v>32</v>
      </c>
      <c r="J258" s="155"/>
      <c r="K258" s="148">
        <v>36</v>
      </c>
      <c r="L258" s="149"/>
      <c r="M258" s="148">
        <v>35</v>
      </c>
      <c r="N258" s="149"/>
      <c r="O258" s="148">
        <v>36</v>
      </c>
      <c r="P258" s="149"/>
      <c r="Q258" s="24">
        <f t="shared" si="123"/>
        <v>34.75</v>
      </c>
      <c r="R258" s="24">
        <f t="shared" si="152"/>
        <v>69.5</v>
      </c>
      <c r="S258" s="148">
        <v>51</v>
      </c>
      <c r="T258" s="149">
        <v>1</v>
      </c>
      <c r="U258" s="148">
        <v>63</v>
      </c>
      <c r="V258" s="149">
        <v>19</v>
      </c>
      <c r="W258" s="28">
        <v>61</v>
      </c>
      <c r="X258" s="28">
        <v>23</v>
      </c>
      <c r="Y258" s="30"/>
      <c r="Z258" s="30"/>
      <c r="AA258" s="29">
        <f t="shared" si="153"/>
        <v>58.33</v>
      </c>
      <c r="AB258" s="30">
        <v>40</v>
      </c>
      <c r="AC258" s="167">
        <v>39</v>
      </c>
      <c r="AD258" s="28">
        <v>41</v>
      </c>
      <c r="AE258" s="28"/>
      <c r="AF258" s="29">
        <f t="shared" si="146"/>
        <v>247.83</v>
      </c>
      <c r="AG258" s="34" t="b">
        <f t="shared" si="147"/>
        <v>1</v>
      </c>
      <c r="AH258" s="34" t="b">
        <f t="shared" si="154"/>
        <v>1</v>
      </c>
      <c r="AI258" s="65" t="b">
        <f t="shared" si="148"/>
        <v>1</v>
      </c>
      <c r="AJ258" s="65" t="b">
        <f t="shared" si="120"/>
        <v>1</v>
      </c>
      <c r="AK258" s="65" t="b">
        <f t="shared" si="121"/>
        <v>1</v>
      </c>
      <c r="AL258" s="65" t="b">
        <f t="shared" si="155"/>
        <v>1</v>
      </c>
      <c r="AM258" s="65" t="b">
        <f t="shared" si="151"/>
        <v>1</v>
      </c>
    </row>
    <row r="259" spans="1:39" x14ac:dyDescent="0.25">
      <c r="A259" s="28">
        <f t="shared" si="149"/>
        <v>240</v>
      </c>
      <c r="B259" s="71">
        <f t="shared" si="150"/>
        <v>19</v>
      </c>
      <c r="C259" s="118"/>
      <c r="D259" s="111" t="s">
        <v>802</v>
      </c>
      <c r="E259" s="111" t="s">
        <v>803</v>
      </c>
      <c r="F259" s="111" t="s">
        <v>181</v>
      </c>
      <c r="G259" s="111" t="s">
        <v>804</v>
      </c>
      <c r="H259" s="26" t="s">
        <v>26</v>
      </c>
      <c r="I259" s="155">
        <v>31</v>
      </c>
      <c r="J259" s="155"/>
      <c r="K259" s="148">
        <v>36</v>
      </c>
      <c r="L259" s="149"/>
      <c r="M259" s="148">
        <v>37</v>
      </c>
      <c r="N259" s="149"/>
      <c r="O259" s="148">
        <v>37</v>
      </c>
      <c r="P259" s="149"/>
      <c r="Q259" s="24">
        <f t="shared" si="123"/>
        <v>35.25</v>
      </c>
      <c r="R259" s="24">
        <f t="shared" si="152"/>
        <v>70.5</v>
      </c>
      <c r="S259" s="148">
        <v>56</v>
      </c>
      <c r="T259" s="149">
        <v>18</v>
      </c>
      <c r="U259" s="148">
        <v>61</v>
      </c>
      <c r="V259" s="149">
        <v>10</v>
      </c>
      <c r="W259" s="28">
        <v>68</v>
      </c>
      <c r="X259" s="28">
        <v>3</v>
      </c>
      <c r="Y259" s="30"/>
      <c r="Z259" s="30"/>
      <c r="AA259" s="29">
        <f t="shared" si="153"/>
        <v>61.67</v>
      </c>
      <c r="AB259" s="30">
        <v>20</v>
      </c>
      <c r="AC259" s="167">
        <v>38.5</v>
      </c>
      <c r="AD259" s="28">
        <v>40</v>
      </c>
      <c r="AE259" s="28"/>
      <c r="AF259" s="29">
        <f t="shared" si="146"/>
        <v>230.67</v>
      </c>
      <c r="AG259" s="34" t="b">
        <f t="shared" si="147"/>
        <v>1</v>
      </c>
      <c r="AH259" s="34" t="b">
        <f t="shared" si="154"/>
        <v>1</v>
      </c>
      <c r="AI259" s="65" t="b">
        <f t="shared" si="148"/>
        <v>0</v>
      </c>
      <c r="AJ259" s="65" t="b">
        <f t="shared" si="120"/>
        <v>1</v>
      </c>
      <c r="AK259" s="65" t="b">
        <f t="shared" si="121"/>
        <v>1</v>
      </c>
      <c r="AL259" s="65" t="b">
        <f t="shared" si="155"/>
        <v>1</v>
      </c>
      <c r="AM259" s="65" t="b">
        <f t="shared" si="151"/>
        <v>0</v>
      </c>
    </row>
    <row r="260" spans="1:39" x14ac:dyDescent="0.25">
      <c r="A260" s="28">
        <f t="shared" si="149"/>
        <v>241</v>
      </c>
      <c r="B260" s="71">
        <f t="shared" si="150"/>
        <v>20</v>
      </c>
      <c r="C260" s="118"/>
      <c r="D260" s="111" t="s">
        <v>805</v>
      </c>
      <c r="E260" s="111" t="s">
        <v>806</v>
      </c>
      <c r="F260" s="111" t="s">
        <v>157</v>
      </c>
      <c r="G260" s="111" t="s">
        <v>807</v>
      </c>
      <c r="H260" s="26" t="s">
        <v>26</v>
      </c>
      <c r="I260" s="155">
        <v>32</v>
      </c>
      <c r="J260" s="155"/>
      <c r="K260" s="148">
        <v>38</v>
      </c>
      <c r="L260" s="149"/>
      <c r="M260" s="148">
        <v>37</v>
      </c>
      <c r="N260" s="149"/>
      <c r="O260" s="148">
        <v>36</v>
      </c>
      <c r="P260" s="149"/>
      <c r="Q260" s="24">
        <f t="shared" si="123"/>
        <v>35.75</v>
      </c>
      <c r="R260" s="24">
        <f t="shared" si="152"/>
        <v>71.5</v>
      </c>
      <c r="S260" s="148">
        <v>58</v>
      </c>
      <c r="T260" s="149">
        <v>3</v>
      </c>
      <c r="U260" s="148">
        <v>52</v>
      </c>
      <c r="V260" s="149">
        <v>8</v>
      </c>
      <c r="W260" s="28">
        <v>61</v>
      </c>
      <c r="X260" s="28">
        <v>20</v>
      </c>
      <c r="Y260" s="30"/>
      <c r="Z260" s="30"/>
      <c r="AA260" s="29">
        <f t="shared" si="153"/>
        <v>57</v>
      </c>
      <c r="AB260" s="30">
        <v>20</v>
      </c>
      <c r="AC260" s="167">
        <v>31</v>
      </c>
      <c r="AD260" s="28">
        <v>33</v>
      </c>
      <c r="AE260" s="28"/>
      <c r="AF260" s="29">
        <f t="shared" si="146"/>
        <v>212.5</v>
      </c>
      <c r="AG260" s="34" t="b">
        <f t="shared" si="147"/>
        <v>1</v>
      </c>
      <c r="AH260" s="34" t="b">
        <f t="shared" si="154"/>
        <v>1</v>
      </c>
      <c r="AI260" s="65" t="b">
        <f t="shared" ref="AI260:AI264" si="159">IF(AB260,AB260=40)</f>
        <v>0</v>
      </c>
      <c r="AJ260" s="65" t="b">
        <f t="shared" ref="AJ260:AJ264" si="160">IF(AC260,AC260&gt;=32,AC260&lt;32)</f>
        <v>0</v>
      </c>
      <c r="AK260" s="65" t="b">
        <f t="shared" ref="AK260:AK264" si="161">IF(AD260,AD260&gt;=35,AD260&lt;35)</f>
        <v>0</v>
      </c>
      <c r="AL260" s="65" t="b">
        <f t="shared" si="155"/>
        <v>1</v>
      </c>
      <c r="AM260" s="65" t="b">
        <f t="shared" si="151"/>
        <v>0</v>
      </c>
    </row>
    <row r="261" spans="1:39" x14ac:dyDescent="0.25">
      <c r="A261" s="28">
        <f t="shared" si="149"/>
        <v>242</v>
      </c>
      <c r="B261" s="71">
        <f t="shared" si="150"/>
        <v>21</v>
      </c>
      <c r="C261" s="122"/>
      <c r="D261" s="111" t="s">
        <v>808</v>
      </c>
      <c r="E261" s="111" t="s">
        <v>809</v>
      </c>
      <c r="F261" s="111" t="s">
        <v>136</v>
      </c>
      <c r="G261" s="111" t="s">
        <v>810</v>
      </c>
      <c r="H261" s="26" t="s">
        <v>26</v>
      </c>
      <c r="I261" s="155">
        <v>30</v>
      </c>
      <c r="J261" s="155"/>
      <c r="K261" s="148">
        <v>36</v>
      </c>
      <c r="L261" s="149"/>
      <c r="M261" s="148">
        <v>34</v>
      </c>
      <c r="N261" s="149"/>
      <c r="O261" s="148">
        <v>33</v>
      </c>
      <c r="P261" s="149"/>
      <c r="Q261" s="24">
        <f t="shared" si="123"/>
        <v>33.25</v>
      </c>
      <c r="R261" s="24">
        <f t="shared" si="152"/>
        <v>66.5</v>
      </c>
      <c r="S261" s="148">
        <v>53</v>
      </c>
      <c r="T261" s="149">
        <v>15</v>
      </c>
      <c r="U261" s="148">
        <v>57</v>
      </c>
      <c r="V261" s="149">
        <v>17</v>
      </c>
      <c r="W261" s="28">
        <v>66</v>
      </c>
      <c r="X261" s="28">
        <v>15</v>
      </c>
      <c r="Y261" s="30"/>
      <c r="Z261" s="30"/>
      <c r="AA261" s="29">
        <f t="shared" si="153"/>
        <v>58.67</v>
      </c>
      <c r="AB261" s="30">
        <v>40</v>
      </c>
      <c r="AC261" s="167">
        <v>41</v>
      </c>
      <c r="AD261" s="28">
        <v>45</v>
      </c>
      <c r="AE261" s="28"/>
      <c r="AF261" s="29">
        <f t="shared" si="146"/>
        <v>251.17</v>
      </c>
      <c r="AG261" s="34" t="b">
        <f t="shared" si="147"/>
        <v>1</v>
      </c>
      <c r="AH261" s="34" t="b">
        <f t="shared" si="154"/>
        <v>1</v>
      </c>
      <c r="AI261" s="65" t="b">
        <f t="shared" si="159"/>
        <v>1</v>
      </c>
      <c r="AJ261" s="65" t="b">
        <f t="shared" si="160"/>
        <v>1</v>
      </c>
      <c r="AK261" s="65" t="b">
        <f t="shared" si="161"/>
        <v>1</v>
      </c>
      <c r="AL261" s="65" t="b">
        <f t="shared" si="155"/>
        <v>1</v>
      </c>
      <c r="AM261" s="65" t="b">
        <f t="shared" si="151"/>
        <v>1</v>
      </c>
    </row>
    <row r="262" spans="1:39" x14ac:dyDescent="0.25">
      <c r="A262" s="28">
        <f t="shared" si="149"/>
        <v>243</v>
      </c>
      <c r="B262" s="71">
        <f t="shared" si="150"/>
        <v>22</v>
      </c>
      <c r="C262" s="118"/>
      <c r="D262" s="111" t="s">
        <v>811</v>
      </c>
      <c r="E262" s="111" t="s">
        <v>812</v>
      </c>
      <c r="F262" s="111" t="s">
        <v>113</v>
      </c>
      <c r="G262" s="111" t="s">
        <v>813</v>
      </c>
      <c r="H262" s="26" t="s">
        <v>26</v>
      </c>
      <c r="I262" s="155">
        <v>33</v>
      </c>
      <c r="J262" s="155"/>
      <c r="K262" s="148">
        <v>38</v>
      </c>
      <c r="L262" s="149"/>
      <c r="M262" s="148">
        <v>37</v>
      </c>
      <c r="N262" s="149"/>
      <c r="O262" s="148">
        <v>38</v>
      </c>
      <c r="P262" s="149"/>
      <c r="Q262" s="24">
        <f t="shared" si="123"/>
        <v>36.5</v>
      </c>
      <c r="R262" s="24">
        <f t="shared" si="152"/>
        <v>73</v>
      </c>
      <c r="S262" s="148">
        <v>71</v>
      </c>
      <c r="T262" s="149">
        <v>21</v>
      </c>
      <c r="U262" s="148">
        <v>62</v>
      </c>
      <c r="V262" s="149">
        <v>14</v>
      </c>
      <c r="W262" s="28">
        <v>75</v>
      </c>
      <c r="X262" s="28">
        <v>8</v>
      </c>
      <c r="Y262" s="30"/>
      <c r="Z262" s="30"/>
      <c r="AA262" s="29">
        <f t="shared" si="153"/>
        <v>69.33</v>
      </c>
      <c r="AB262" s="30">
        <v>40</v>
      </c>
      <c r="AC262" s="167">
        <v>36</v>
      </c>
      <c r="AD262" s="28">
        <v>42</v>
      </c>
      <c r="AE262" s="28"/>
      <c r="AF262" s="29">
        <f t="shared" si="146"/>
        <v>260.33</v>
      </c>
      <c r="AG262" s="34" t="b">
        <f t="shared" si="147"/>
        <v>1</v>
      </c>
      <c r="AH262" s="34" t="b">
        <f t="shared" si="154"/>
        <v>1</v>
      </c>
      <c r="AI262" s="65" t="b">
        <f t="shared" si="159"/>
        <v>1</v>
      </c>
      <c r="AJ262" s="65" t="b">
        <f t="shared" si="160"/>
        <v>1</v>
      </c>
      <c r="AK262" s="65" t="b">
        <f t="shared" si="161"/>
        <v>1</v>
      </c>
      <c r="AL262" s="65" t="b">
        <f t="shared" si="155"/>
        <v>1</v>
      </c>
      <c r="AM262" s="65" t="b">
        <f t="shared" si="151"/>
        <v>1</v>
      </c>
    </row>
    <row r="263" spans="1:39" x14ac:dyDescent="0.25">
      <c r="A263" s="28">
        <f t="shared" si="149"/>
        <v>244</v>
      </c>
      <c r="B263" s="71">
        <f t="shared" si="150"/>
        <v>23</v>
      </c>
      <c r="C263" s="118"/>
      <c r="D263" s="111" t="s">
        <v>814</v>
      </c>
      <c r="E263" s="111" t="s">
        <v>815</v>
      </c>
      <c r="F263" s="111" t="s">
        <v>109</v>
      </c>
      <c r="G263" s="111" t="s">
        <v>816</v>
      </c>
      <c r="H263" s="26" t="s">
        <v>26</v>
      </c>
      <c r="I263" s="155">
        <v>27</v>
      </c>
      <c r="J263" s="155"/>
      <c r="K263" s="148">
        <v>36</v>
      </c>
      <c r="L263" s="149"/>
      <c r="M263" s="148">
        <v>33</v>
      </c>
      <c r="N263" s="149"/>
      <c r="O263" s="148">
        <v>32</v>
      </c>
      <c r="P263" s="149"/>
      <c r="Q263" s="24">
        <f t="shared" si="123"/>
        <v>32</v>
      </c>
      <c r="R263" s="24">
        <f t="shared" si="152"/>
        <v>64</v>
      </c>
      <c r="S263" s="148">
        <v>68</v>
      </c>
      <c r="T263" s="149">
        <v>16</v>
      </c>
      <c r="U263" s="148">
        <v>72</v>
      </c>
      <c r="V263" s="149">
        <v>7</v>
      </c>
      <c r="W263" s="28">
        <v>72</v>
      </c>
      <c r="X263" s="28">
        <v>19</v>
      </c>
      <c r="Y263" s="30"/>
      <c r="Z263" s="30"/>
      <c r="AA263" s="29">
        <f t="shared" si="153"/>
        <v>70.67</v>
      </c>
      <c r="AB263" s="30">
        <v>40</v>
      </c>
      <c r="AC263" s="167">
        <v>35.5</v>
      </c>
      <c r="AD263" s="28">
        <v>37</v>
      </c>
      <c r="AE263" s="28"/>
      <c r="AF263" s="29">
        <f t="shared" si="146"/>
        <v>247.17</v>
      </c>
      <c r="AG263" s="34" t="b">
        <f t="shared" si="147"/>
        <v>1</v>
      </c>
      <c r="AH263" s="34" t="b">
        <f t="shared" si="154"/>
        <v>1</v>
      </c>
      <c r="AI263" s="65" t="b">
        <f t="shared" si="159"/>
        <v>1</v>
      </c>
      <c r="AJ263" s="65" t="b">
        <f t="shared" si="160"/>
        <v>1</v>
      </c>
      <c r="AK263" s="65" t="b">
        <f t="shared" si="161"/>
        <v>1</v>
      </c>
      <c r="AL263" s="65" t="b">
        <f t="shared" si="155"/>
        <v>1</v>
      </c>
      <c r="AM263" s="65" t="b">
        <f t="shared" si="151"/>
        <v>1</v>
      </c>
    </row>
    <row r="264" spans="1:39" x14ac:dyDescent="0.25">
      <c r="A264" s="28">
        <f t="shared" si="149"/>
        <v>245</v>
      </c>
      <c r="B264" s="71">
        <f t="shared" si="150"/>
        <v>24</v>
      </c>
      <c r="C264" s="118"/>
      <c r="D264" s="111" t="s">
        <v>817</v>
      </c>
      <c r="E264" s="111" t="s">
        <v>818</v>
      </c>
      <c r="F264" s="111" t="s">
        <v>113</v>
      </c>
      <c r="G264" s="111" t="s">
        <v>819</v>
      </c>
      <c r="H264" s="26" t="s">
        <v>26</v>
      </c>
      <c r="I264" s="155">
        <v>30</v>
      </c>
      <c r="J264" s="155"/>
      <c r="K264" s="148">
        <v>35</v>
      </c>
      <c r="L264" s="149"/>
      <c r="M264" s="148">
        <v>35</v>
      </c>
      <c r="N264" s="149"/>
      <c r="O264" s="148">
        <v>37</v>
      </c>
      <c r="P264" s="149"/>
      <c r="Q264" s="24">
        <f t="shared" si="123"/>
        <v>34.25</v>
      </c>
      <c r="R264" s="24">
        <f t="shared" si="152"/>
        <v>68.5</v>
      </c>
      <c r="S264" s="148">
        <v>65</v>
      </c>
      <c r="T264" s="149">
        <v>18</v>
      </c>
      <c r="U264" s="148">
        <v>68</v>
      </c>
      <c r="V264" s="149">
        <v>18</v>
      </c>
      <c r="W264" s="28">
        <v>73</v>
      </c>
      <c r="X264" s="28">
        <v>19</v>
      </c>
      <c r="Y264" s="30"/>
      <c r="Z264" s="30"/>
      <c r="AA264" s="29">
        <f t="shared" si="153"/>
        <v>68.67</v>
      </c>
      <c r="AB264" s="30">
        <v>40</v>
      </c>
      <c r="AC264" s="167"/>
      <c r="AD264" s="28">
        <v>43</v>
      </c>
      <c r="AE264" s="28"/>
      <c r="AF264" s="29">
        <f t="shared" si="146"/>
        <v>220.17</v>
      </c>
      <c r="AG264" s="34" t="b">
        <f t="shared" si="147"/>
        <v>1</v>
      </c>
      <c r="AH264" s="34" t="b">
        <f t="shared" si="154"/>
        <v>1</v>
      </c>
      <c r="AI264" s="65" t="b">
        <f t="shared" si="159"/>
        <v>1</v>
      </c>
      <c r="AJ264" s="65" t="b">
        <f t="shared" si="160"/>
        <v>1</v>
      </c>
      <c r="AK264" s="65" t="b">
        <f t="shared" si="161"/>
        <v>1</v>
      </c>
      <c r="AL264" s="65" t="b">
        <f t="shared" si="155"/>
        <v>1</v>
      </c>
      <c r="AM264" s="65" t="b">
        <f t="shared" si="151"/>
        <v>1</v>
      </c>
    </row>
    <row r="265" spans="1:39" s="28" customFormat="1" x14ac:dyDescent="0.25">
      <c r="A265" s="28" t="s">
        <v>17</v>
      </c>
      <c r="B265" s="71"/>
      <c r="C265" s="23"/>
      <c r="D265" s="27"/>
      <c r="E265" s="74"/>
      <c r="F265" s="23"/>
      <c r="G265" s="62" t="s">
        <v>18</v>
      </c>
      <c r="H265" s="62"/>
      <c r="I265" s="52">
        <f>AVERAGE(I241:I264)</f>
        <v>31.25</v>
      </c>
      <c r="J265" s="52"/>
      <c r="K265" s="52">
        <f>AVERAGE(K241:K264)</f>
        <v>37.46</v>
      </c>
      <c r="L265" s="52"/>
      <c r="M265" s="52">
        <f>AVERAGE(M241:M264)</f>
        <v>35.39</v>
      </c>
      <c r="N265" s="52"/>
      <c r="O265" s="52">
        <f>AVERAGE(O241:O264)</f>
        <v>36</v>
      </c>
      <c r="P265" s="112"/>
      <c r="Q265" s="52">
        <f>(I265+K265+M265)/3</f>
        <v>34.700000000000003</v>
      </c>
      <c r="R265" s="52">
        <f t="shared" si="152"/>
        <v>69.400000000000006</v>
      </c>
      <c r="S265" s="52">
        <f>AVERAGE(S241:S264)</f>
        <v>57.08</v>
      </c>
      <c r="T265" s="52"/>
      <c r="U265" s="52">
        <f>AVERAGE(U241:U264)</f>
        <v>62.46</v>
      </c>
      <c r="V265" s="52"/>
      <c r="W265" s="52">
        <f>AVERAGE(W241:W264)</f>
        <v>63.96</v>
      </c>
      <c r="X265" s="52"/>
      <c r="Y265" s="52" t="e">
        <f>AVERAGE(Y241:Y264)</f>
        <v>#DIV/0!</v>
      </c>
      <c r="Z265" s="52"/>
      <c r="AA265" s="63">
        <f>(S265+U265+W265)/3</f>
        <v>61.17</v>
      </c>
      <c r="AB265" s="52">
        <f>AVERAGE(AB241:AB264)</f>
        <v>34.58</v>
      </c>
      <c r="AC265" s="52">
        <f>AVERAGE(AC241:AC264)</f>
        <v>35.770000000000003</v>
      </c>
      <c r="AD265" s="52">
        <f>AVERAGE(AD241:AD264)</f>
        <v>40.57</v>
      </c>
      <c r="AE265" s="52" t="e">
        <f>AVERAGE(AE241:AE264)</f>
        <v>#DIV/0!</v>
      </c>
      <c r="AF265" s="29"/>
      <c r="AG265" s="34"/>
      <c r="AH265" s="34"/>
      <c r="AL265" s="65"/>
      <c r="AM265" s="27"/>
    </row>
    <row r="266" spans="1:39" s="28" customFormat="1" x14ac:dyDescent="0.25">
      <c r="B266" s="71"/>
      <c r="C266" s="23"/>
      <c r="D266" s="27"/>
      <c r="E266" s="74"/>
      <c r="F266" s="23"/>
      <c r="G266" s="62"/>
      <c r="H266" s="62"/>
      <c r="I266" s="52"/>
      <c r="J266" s="52"/>
      <c r="K266" s="52"/>
      <c r="L266" s="52"/>
      <c r="M266" s="52"/>
      <c r="N266" s="52"/>
      <c r="O266" s="52"/>
      <c r="P266" s="112"/>
      <c r="Q266" s="112"/>
      <c r="R266" s="112"/>
      <c r="S266" s="52"/>
      <c r="T266" s="52"/>
      <c r="U266" s="52"/>
      <c r="V266" s="52"/>
      <c r="W266" s="52"/>
      <c r="X266" s="52"/>
      <c r="Y266" s="52"/>
      <c r="Z266" s="52"/>
      <c r="AA266" s="52"/>
      <c r="AB266" s="52"/>
      <c r="AC266" s="34"/>
      <c r="AD266" s="34"/>
      <c r="AH266" s="65"/>
      <c r="AI266" s="27"/>
    </row>
    <row r="267" spans="1:39" s="28" customFormat="1" x14ac:dyDescent="0.25">
      <c r="B267" s="71"/>
      <c r="C267" s="23"/>
      <c r="D267" s="27"/>
      <c r="E267" s="74"/>
      <c r="F267" s="23"/>
      <c r="G267" s="62"/>
      <c r="H267" s="62"/>
      <c r="I267" s="52"/>
      <c r="J267" s="52"/>
      <c r="K267" s="52"/>
      <c r="L267" s="52"/>
      <c r="M267" s="52"/>
      <c r="N267" s="52"/>
      <c r="O267" s="52"/>
      <c r="P267" s="112"/>
      <c r="Q267" s="112"/>
      <c r="R267" s="112"/>
      <c r="S267" s="52"/>
      <c r="T267" s="52"/>
      <c r="U267" s="52"/>
      <c r="V267" s="52"/>
      <c r="W267" s="52"/>
      <c r="X267" s="52"/>
      <c r="Y267" s="52"/>
      <c r="Z267" s="52"/>
      <c r="AA267" s="52"/>
      <c r="AB267" s="52"/>
      <c r="AC267" s="34"/>
      <c r="AD267" s="34"/>
      <c r="AH267" s="65"/>
      <c r="AI267" s="27"/>
    </row>
    <row r="268" spans="1:39" s="28" customFormat="1" ht="48" customHeight="1" x14ac:dyDescent="0.25">
      <c r="A268" s="65" t="s">
        <v>37</v>
      </c>
      <c r="B268" s="68">
        <v>0</v>
      </c>
      <c r="C268" s="68" t="s">
        <v>32</v>
      </c>
      <c r="D268" s="64" t="s">
        <v>1</v>
      </c>
      <c r="E268" s="64" t="s">
        <v>2</v>
      </c>
      <c r="F268" s="65" t="s">
        <v>3</v>
      </c>
      <c r="G268" s="65" t="s">
        <v>33</v>
      </c>
      <c r="H268" s="65" t="s">
        <v>4</v>
      </c>
      <c r="I268" s="62" t="s">
        <v>5</v>
      </c>
      <c r="J268" s="62" t="s">
        <v>6</v>
      </c>
      <c r="K268" s="62" t="s">
        <v>7</v>
      </c>
      <c r="L268" s="62" t="s">
        <v>45</v>
      </c>
      <c r="M268" s="52" t="s">
        <v>8</v>
      </c>
      <c r="N268" s="63" t="s">
        <v>85</v>
      </c>
      <c r="O268" s="62" t="s">
        <v>9</v>
      </c>
      <c r="P268" s="62" t="s">
        <v>10</v>
      </c>
      <c r="Q268" s="65" t="s">
        <v>11</v>
      </c>
      <c r="R268" s="66" t="s">
        <v>27</v>
      </c>
      <c r="S268" s="63" t="s">
        <v>8</v>
      </c>
      <c r="T268" s="66" t="s">
        <v>12</v>
      </c>
      <c r="U268" s="65" t="s">
        <v>15</v>
      </c>
      <c r="V268" s="65" t="s">
        <v>34</v>
      </c>
      <c r="W268" s="65" t="s">
        <v>86</v>
      </c>
      <c r="X268" s="142" t="s">
        <v>28</v>
      </c>
      <c r="Y268" s="65" t="s">
        <v>30</v>
      </c>
    </row>
    <row r="269" spans="1:39" x14ac:dyDescent="0.25">
      <c r="A269" s="28" t="e">
        <f>#REF!+1</f>
        <v>#REF!</v>
      </c>
      <c r="B269" s="23">
        <f>B268+1</f>
        <v>1</v>
      </c>
      <c r="C269" s="91"/>
      <c r="D269" s="130"/>
      <c r="E269" s="130"/>
      <c r="F269" s="131"/>
      <c r="G269" s="120"/>
      <c r="H269" s="131"/>
      <c r="I269" s="27"/>
      <c r="J269" s="25"/>
      <c r="K269" s="25"/>
      <c r="L269" s="25"/>
      <c r="M269" s="24" t="e">
        <f t="shared" ref="M269:M294" si="162">AVERAGE(I269:L269)</f>
        <v>#DIV/0!</v>
      </c>
      <c r="N269" s="24" t="e">
        <f>M269*2</f>
        <v>#DIV/0!</v>
      </c>
      <c r="O269" s="25"/>
      <c r="P269" s="25"/>
      <c r="Q269" s="25"/>
      <c r="S269" s="24" t="e">
        <f t="shared" ref="S269:S300" si="163">AVERAGE(O269:R269)</f>
        <v>#DIV/0!</v>
      </c>
      <c r="T269" s="30"/>
      <c r="U269" s="29" t="e">
        <f>SUM(N269 + S269 + T269)</f>
        <v>#DIV/0!</v>
      </c>
      <c r="V269" s="34" t="e">
        <f>IF(N269,N269&gt;=56,N269&lt;56)</f>
        <v>#DIV/0!</v>
      </c>
      <c r="W269" s="34" t="e">
        <f>IF(S269,S269&gt;=56,S269&lt;56)</f>
        <v>#DIV/0!</v>
      </c>
      <c r="X269" s="65" t="b">
        <f>IF(T269,T269=40)</f>
        <v>0</v>
      </c>
      <c r="Y269" s="65" t="e">
        <f>IF(U269,U269&gt;=140,U269&lt;140)</f>
        <v>#DIV/0!</v>
      </c>
      <c r="Z269" s="27"/>
    </row>
    <row r="270" spans="1:39" s="28" customFormat="1" x14ac:dyDescent="0.25">
      <c r="A270" s="28" t="e">
        <f t="shared" ref="A270:B345" si="164">A269+1</f>
        <v>#REF!</v>
      </c>
      <c r="B270" s="23">
        <f t="shared" si="164"/>
        <v>2</v>
      </c>
      <c r="C270" s="91"/>
      <c r="D270" s="133"/>
      <c r="E270" s="133"/>
      <c r="F270" s="131"/>
      <c r="G270" s="120"/>
      <c r="H270" s="131"/>
      <c r="J270" s="25"/>
      <c r="K270" s="25"/>
      <c r="L270" s="25"/>
      <c r="M270" s="24" t="e">
        <f t="shared" si="162"/>
        <v>#DIV/0!</v>
      </c>
      <c r="N270" s="24" t="e">
        <f t="shared" ref="N270:N333" si="165">M270*2</f>
        <v>#DIV/0!</v>
      </c>
      <c r="O270" s="25"/>
      <c r="P270" s="25"/>
      <c r="Q270" s="25"/>
      <c r="R270" s="30"/>
      <c r="S270" s="24" t="e">
        <f t="shared" si="163"/>
        <v>#DIV/0!</v>
      </c>
      <c r="T270" s="30"/>
      <c r="U270" s="29" t="e">
        <f t="shared" ref="U270:U333" si="166">SUM(N270 + S270 + T270)</f>
        <v>#DIV/0!</v>
      </c>
      <c r="V270" s="34" t="e">
        <f t="shared" ref="V270:V333" si="167">IF(N270,N270&gt;=56,N270&lt;56)</f>
        <v>#DIV/0!</v>
      </c>
      <c r="W270" s="34" t="e">
        <f t="shared" ref="W270:W333" si="168">IF(S270,S270&gt;=56,S270&lt;56)</f>
        <v>#DIV/0!</v>
      </c>
      <c r="X270" s="65" t="b">
        <f t="shared" ref="X270:X333" si="169">IF(T270,T270=40)</f>
        <v>0</v>
      </c>
      <c r="Y270" s="65" t="e">
        <f t="shared" ref="Y270:Y333" si="170">IF(U270,U270&gt;=140,U270&lt;140)</f>
        <v>#DIV/0!</v>
      </c>
    </row>
    <row r="271" spans="1:39" x14ac:dyDescent="0.25">
      <c r="A271" s="28" t="e">
        <f t="shared" si="164"/>
        <v>#REF!</v>
      </c>
      <c r="B271" s="23">
        <f t="shared" si="164"/>
        <v>3</v>
      </c>
      <c r="C271" s="91"/>
      <c r="D271" s="130"/>
      <c r="E271" s="130"/>
      <c r="F271" s="131"/>
      <c r="G271" s="120"/>
      <c r="H271" s="131"/>
      <c r="I271" s="27"/>
      <c r="J271" s="25"/>
      <c r="K271" s="25"/>
      <c r="L271" s="25"/>
      <c r="M271" s="24" t="e">
        <f t="shared" si="162"/>
        <v>#DIV/0!</v>
      </c>
      <c r="N271" s="24" t="e">
        <f t="shared" si="165"/>
        <v>#DIV/0!</v>
      </c>
      <c r="O271" s="25"/>
      <c r="P271" s="25"/>
      <c r="Q271" s="25"/>
      <c r="S271" s="24" t="e">
        <f t="shared" si="163"/>
        <v>#DIV/0!</v>
      </c>
      <c r="T271" s="30"/>
      <c r="U271" s="29" t="e">
        <f t="shared" si="166"/>
        <v>#DIV/0!</v>
      </c>
      <c r="V271" s="34" t="e">
        <f t="shared" si="167"/>
        <v>#DIV/0!</v>
      </c>
      <c r="W271" s="34" t="e">
        <f t="shared" si="168"/>
        <v>#DIV/0!</v>
      </c>
      <c r="X271" s="65" t="b">
        <f t="shared" si="169"/>
        <v>0</v>
      </c>
      <c r="Y271" s="65" t="e">
        <f t="shared" si="170"/>
        <v>#DIV/0!</v>
      </c>
      <c r="Z271" s="27"/>
    </row>
    <row r="272" spans="1:39" s="28" customFormat="1" x14ac:dyDescent="0.25">
      <c r="A272" s="28" t="e">
        <f t="shared" si="164"/>
        <v>#REF!</v>
      </c>
      <c r="B272" s="23">
        <f t="shared" si="164"/>
        <v>4</v>
      </c>
      <c r="C272" s="91"/>
      <c r="D272" s="130"/>
      <c r="E272" s="130"/>
      <c r="F272" s="131"/>
      <c r="G272" s="120"/>
      <c r="H272" s="131"/>
      <c r="J272" s="25"/>
      <c r="K272" s="25"/>
      <c r="L272" s="25"/>
      <c r="M272" s="24" t="e">
        <f t="shared" si="162"/>
        <v>#DIV/0!</v>
      </c>
      <c r="N272" s="24" t="e">
        <f t="shared" si="165"/>
        <v>#DIV/0!</v>
      </c>
      <c r="O272" s="25"/>
      <c r="P272" s="25"/>
      <c r="Q272" s="25"/>
      <c r="R272" s="25"/>
      <c r="S272" s="24" t="e">
        <f t="shared" si="163"/>
        <v>#DIV/0!</v>
      </c>
      <c r="T272" s="30"/>
      <c r="U272" s="29" t="e">
        <f t="shared" si="166"/>
        <v>#DIV/0!</v>
      </c>
      <c r="V272" s="34" t="e">
        <f t="shared" si="167"/>
        <v>#DIV/0!</v>
      </c>
      <c r="W272" s="34" t="e">
        <f t="shared" si="168"/>
        <v>#DIV/0!</v>
      </c>
      <c r="X272" s="65" t="b">
        <f t="shared" si="169"/>
        <v>0</v>
      </c>
      <c r="Y272" s="65" t="e">
        <f t="shared" si="170"/>
        <v>#DIV/0!</v>
      </c>
    </row>
    <row r="273" spans="1:26" x14ac:dyDescent="0.25">
      <c r="A273" s="28" t="e">
        <f t="shared" si="164"/>
        <v>#REF!</v>
      </c>
      <c r="B273" s="23">
        <f t="shared" si="164"/>
        <v>5</v>
      </c>
      <c r="C273" s="91"/>
      <c r="D273" s="130"/>
      <c r="E273" s="130"/>
      <c r="F273" s="131"/>
      <c r="G273" s="120"/>
      <c r="H273" s="131"/>
      <c r="I273" s="27"/>
      <c r="J273" s="25"/>
      <c r="K273" s="25"/>
      <c r="L273" s="25"/>
      <c r="M273" s="24" t="e">
        <f t="shared" si="162"/>
        <v>#DIV/0!</v>
      </c>
      <c r="N273" s="24" t="e">
        <f t="shared" si="165"/>
        <v>#DIV/0!</v>
      </c>
      <c r="O273" s="25"/>
      <c r="P273" s="25"/>
      <c r="Q273" s="25"/>
      <c r="R273" s="30"/>
      <c r="S273" s="24" t="e">
        <f t="shared" si="163"/>
        <v>#DIV/0!</v>
      </c>
      <c r="T273" s="30"/>
      <c r="U273" s="29" t="e">
        <f t="shared" si="166"/>
        <v>#DIV/0!</v>
      </c>
      <c r="V273" s="34" t="e">
        <f t="shared" si="167"/>
        <v>#DIV/0!</v>
      </c>
      <c r="W273" s="34" t="e">
        <f t="shared" si="168"/>
        <v>#DIV/0!</v>
      </c>
      <c r="X273" s="65" t="b">
        <f t="shared" si="169"/>
        <v>0</v>
      </c>
      <c r="Y273" s="65" t="e">
        <f t="shared" si="170"/>
        <v>#DIV/0!</v>
      </c>
      <c r="Z273" s="27"/>
    </row>
    <row r="274" spans="1:26" s="28" customFormat="1" x14ac:dyDescent="0.25">
      <c r="A274" s="28" t="e">
        <f t="shared" si="164"/>
        <v>#REF!</v>
      </c>
      <c r="B274" s="23">
        <f t="shared" si="164"/>
        <v>6</v>
      </c>
      <c r="C274" s="91"/>
      <c r="D274" s="130"/>
      <c r="E274" s="130"/>
      <c r="F274" s="131"/>
      <c r="G274" s="120"/>
      <c r="H274" s="131"/>
      <c r="J274" s="25"/>
      <c r="K274" s="25"/>
      <c r="L274" s="25"/>
      <c r="M274" s="24" t="e">
        <f t="shared" si="162"/>
        <v>#DIV/0!</v>
      </c>
      <c r="N274" s="24" t="e">
        <f t="shared" si="165"/>
        <v>#DIV/0!</v>
      </c>
      <c r="O274" s="25"/>
      <c r="P274" s="25"/>
      <c r="Q274" s="25"/>
      <c r="R274" s="25"/>
      <c r="S274" s="24" t="e">
        <f t="shared" si="163"/>
        <v>#DIV/0!</v>
      </c>
      <c r="T274" s="30"/>
      <c r="U274" s="29" t="e">
        <f t="shared" si="166"/>
        <v>#DIV/0!</v>
      </c>
      <c r="V274" s="34" t="e">
        <f t="shared" si="167"/>
        <v>#DIV/0!</v>
      </c>
      <c r="W274" s="34" t="e">
        <f t="shared" si="168"/>
        <v>#DIV/0!</v>
      </c>
      <c r="X274" s="65" t="b">
        <f t="shared" si="169"/>
        <v>0</v>
      </c>
      <c r="Y274" s="65" t="e">
        <f t="shared" si="170"/>
        <v>#DIV/0!</v>
      </c>
    </row>
    <row r="275" spans="1:26" s="28" customFormat="1" x14ac:dyDescent="0.25">
      <c r="A275" s="28" t="e">
        <f t="shared" si="164"/>
        <v>#REF!</v>
      </c>
      <c r="B275" s="23">
        <f t="shared" si="164"/>
        <v>7</v>
      </c>
      <c r="C275" s="91"/>
      <c r="D275" s="130"/>
      <c r="E275" s="130"/>
      <c r="F275" s="131"/>
      <c r="G275" s="120"/>
      <c r="H275" s="131"/>
      <c r="J275" s="25"/>
      <c r="K275" s="25"/>
      <c r="L275" s="25"/>
      <c r="M275" s="24" t="e">
        <f t="shared" si="162"/>
        <v>#DIV/0!</v>
      </c>
      <c r="N275" s="24" t="e">
        <f t="shared" si="165"/>
        <v>#DIV/0!</v>
      </c>
      <c r="O275" s="25"/>
      <c r="P275" s="25"/>
      <c r="Q275" s="25"/>
      <c r="R275" s="25"/>
      <c r="S275" s="24" t="e">
        <f t="shared" si="163"/>
        <v>#DIV/0!</v>
      </c>
      <c r="T275" s="30"/>
      <c r="U275" s="29" t="e">
        <f t="shared" si="166"/>
        <v>#DIV/0!</v>
      </c>
      <c r="V275" s="34" t="e">
        <f t="shared" si="167"/>
        <v>#DIV/0!</v>
      </c>
      <c r="W275" s="34" t="e">
        <f t="shared" si="168"/>
        <v>#DIV/0!</v>
      </c>
      <c r="X275" s="65" t="b">
        <f t="shared" si="169"/>
        <v>0</v>
      </c>
      <c r="Y275" s="65" t="e">
        <f t="shared" si="170"/>
        <v>#DIV/0!</v>
      </c>
    </row>
    <row r="276" spans="1:26" x14ac:dyDescent="0.25">
      <c r="A276" s="28" t="e">
        <f t="shared" si="164"/>
        <v>#REF!</v>
      </c>
      <c r="B276" s="23">
        <f t="shared" si="164"/>
        <v>8</v>
      </c>
      <c r="C276" s="91"/>
      <c r="D276" s="130"/>
      <c r="E276" s="130"/>
      <c r="F276" s="131"/>
      <c r="G276" s="135"/>
      <c r="H276" s="131"/>
      <c r="I276" s="27"/>
      <c r="J276" s="25"/>
      <c r="K276" s="25"/>
      <c r="L276" s="25"/>
      <c r="M276" s="24" t="e">
        <f t="shared" si="162"/>
        <v>#DIV/0!</v>
      </c>
      <c r="N276" s="24" t="e">
        <f t="shared" si="165"/>
        <v>#DIV/0!</v>
      </c>
      <c r="O276" s="25"/>
      <c r="P276" s="25"/>
      <c r="Q276" s="25"/>
      <c r="R276" s="30"/>
      <c r="S276" s="24" t="e">
        <f t="shared" si="163"/>
        <v>#DIV/0!</v>
      </c>
      <c r="T276" s="30"/>
      <c r="U276" s="29" t="e">
        <f t="shared" si="166"/>
        <v>#DIV/0!</v>
      </c>
      <c r="V276" s="34" t="e">
        <f t="shared" si="167"/>
        <v>#DIV/0!</v>
      </c>
      <c r="W276" s="34" t="e">
        <f t="shared" si="168"/>
        <v>#DIV/0!</v>
      </c>
      <c r="X276" s="65" t="b">
        <f t="shared" si="169"/>
        <v>0</v>
      </c>
      <c r="Y276" s="65" t="e">
        <f t="shared" si="170"/>
        <v>#DIV/0!</v>
      </c>
      <c r="Z276" s="27"/>
    </row>
    <row r="277" spans="1:26" s="28" customFormat="1" x14ac:dyDescent="0.25">
      <c r="A277" s="28" t="e">
        <f t="shared" si="164"/>
        <v>#REF!</v>
      </c>
      <c r="B277" s="23">
        <f t="shared" si="164"/>
        <v>9</v>
      </c>
      <c r="C277" s="91"/>
      <c r="D277" s="130"/>
      <c r="E277" s="130"/>
      <c r="F277" s="131"/>
      <c r="G277" s="120"/>
      <c r="H277" s="131"/>
      <c r="J277" s="25"/>
      <c r="K277" s="25"/>
      <c r="L277" s="25"/>
      <c r="M277" s="24" t="e">
        <f t="shared" si="162"/>
        <v>#DIV/0!</v>
      </c>
      <c r="N277" s="24" t="e">
        <f t="shared" si="165"/>
        <v>#DIV/0!</v>
      </c>
      <c r="O277" s="25"/>
      <c r="P277" s="25"/>
      <c r="Q277" s="25"/>
      <c r="R277" s="25"/>
      <c r="S277" s="24" t="e">
        <f t="shared" si="163"/>
        <v>#DIV/0!</v>
      </c>
      <c r="T277" s="30"/>
      <c r="U277" s="29" t="e">
        <f t="shared" si="166"/>
        <v>#DIV/0!</v>
      </c>
      <c r="V277" s="34" t="e">
        <f t="shared" si="167"/>
        <v>#DIV/0!</v>
      </c>
      <c r="W277" s="34" t="e">
        <f t="shared" si="168"/>
        <v>#DIV/0!</v>
      </c>
      <c r="X277" s="65" t="b">
        <f t="shared" si="169"/>
        <v>0</v>
      </c>
      <c r="Y277" s="65" t="e">
        <f t="shared" si="170"/>
        <v>#DIV/0!</v>
      </c>
    </row>
    <row r="278" spans="1:26" s="28" customFormat="1" ht="16.5" customHeight="1" x14ac:dyDescent="0.25">
      <c r="A278" s="28" t="e">
        <f t="shared" si="164"/>
        <v>#REF!</v>
      </c>
      <c r="B278" s="23">
        <f t="shared" si="164"/>
        <v>10</v>
      </c>
      <c r="C278" s="91"/>
      <c r="D278" s="130"/>
      <c r="E278" s="130"/>
      <c r="F278" s="131"/>
      <c r="G278" s="120"/>
      <c r="H278" s="131"/>
      <c r="J278" s="25"/>
      <c r="K278" s="25"/>
      <c r="L278" s="25"/>
      <c r="M278" s="24" t="e">
        <f t="shared" si="162"/>
        <v>#DIV/0!</v>
      </c>
      <c r="N278" s="24" t="e">
        <f t="shared" si="165"/>
        <v>#DIV/0!</v>
      </c>
      <c r="O278" s="25"/>
      <c r="P278" s="25"/>
      <c r="Q278" s="25"/>
      <c r="R278" s="30"/>
      <c r="S278" s="24" t="e">
        <f t="shared" si="163"/>
        <v>#DIV/0!</v>
      </c>
      <c r="T278" s="30"/>
      <c r="U278" s="29" t="e">
        <f t="shared" si="166"/>
        <v>#DIV/0!</v>
      </c>
      <c r="V278" s="34" t="e">
        <f t="shared" si="167"/>
        <v>#DIV/0!</v>
      </c>
      <c r="W278" s="34" t="e">
        <f t="shared" si="168"/>
        <v>#DIV/0!</v>
      </c>
      <c r="X278" s="65" t="b">
        <f t="shared" si="169"/>
        <v>0</v>
      </c>
      <c r="Y278" s="65" t="e">
        <f t="shared" si="170"/>
        <v>#DIV/0!</v>
      </c>
    </row>
    <row r="279" spans="1:26" s="28" customFormat="1" x14ac:dyDescent="0.25">
      <c r="A279" s="28" t="e">
        <f t="shared" si="164"/>
        <v>#REF!</v>
      </c>
      <c r="B279" s="23">
        <f t="shared" si="164"/>
        <v>11</v>
      </c>
      <c r="C279" s="91"/>
      <c r="D279" s="130"/>
      <c r="E279" s="130"/>
      <c r="F279" s="131"/>
      <c r="G279" s="120"/>
      <c r="H279" s="131"/>
      <c r="J279" s="25"/>
      <c r="K279" s="25"/>
      <c r="L279" s="25"/>
      <c r="M279" s="24" t="e">
        <f t="shared" si="162"/>
        <v>#DIV/0!</v>
      </c>
      <c r="N279" s="24" t="e">
        <f t="shared" si="165"/>
        <v>#DIV/0!</v>
      </c>
      <c r="O279" s="25"/>
      <c r="P279" s="25"/>
      <c r="Q279" s="25"/>
      <c r="R279" s="25"/>
      <c r="S279" s="24" t="e">
        <f t="shared" si="163"/>
        <v>#DIV/0!</v>
      </c>
      <c r="T279" s="30"/>
      <c r="U279" s="29" t="e">
        <f t="shared" si="166"/>
        <v>#DIV/0!</v>
      </c>
      <c r="V279" s="34" t="e">
        <f t="shared" si="167"/>
        <v>#DIV/0!</v>
      </c>
      <c r="W279" s="34" t="e">
        <f t="shared" si="168"/>
        <v>#DIV/0!</v>
      </c>
      <c r="X279" s="65" t="b">
        <f t="shared" si="169"/>
        <v>0</v>
      </c>
      <c r="Y279" s="65" t="e">
        <f t="shared" si="170"/>
        <v>#DIV/0!</v>
      </c>
    </row>
    <row r="280" spans="1:26" s="28" customFormat="1" x14ac:dyDescent="0.25">
      <c r="A280" s="28" t="e">
        <f t="shared" si="164"/>
        <v>#REF!</v>
      </c>
      <c r="B280" s="23">
        <f t="shared" si="164"/>
        <v>12</v>
      </c>
      <c r="C280" s="91"/>
      <c r="D280" s="130"/>
      <c r="E280" s="130"/>
      <c r="F280" s="131"/>
      <c r="G280" s="120"/>
      <c r="H280" s="131"/>
      <c r="J280" s="25"/>
      <c r="K280" s="25"/>
      <c r="L280" s="25"/>
      <c r="M280" s="24" t="e">
        <f t="shared" si="162"/>
        <v>#DIV/0!</v>
      </c>
      <c r="N280" s="24" t="e">
        <f t="shared" si="165"/>
        <v>#DIV/0!</v>
      </c>
      <c r="O280" s="25"/>
      <c r="P280" s="25"/>
      <c r="Q280" s="25"/>
      <c r="R280" s="25"/>
      <c r="S280" s="24" t="e">
        <f t="shared" si="163"/>
        <v>#DIV/0!</v>
      </c>
      <c r="T280" s="30"/>
      <c r="U280" s="29" t="e">
        <f t="shared" si="166"/>
        <v>#DIV/0!</v>
      </c>
      <c r="V280" s="34" t="e">
        <f t="shared" si="167"/>
        <v>#DIV/0!</v>
      </c>
      <c r="W280" s="34" t="e">
        <f t="shared" si="168"/>
        <v>#DIV/0!</v>
      </c>
      <c r="X280" s="65" t="b">
        <f t="shared" si="169"/>
        <v>0</v>
      </c>
      <c r="Y280" s="65" t="e">
        <f t="shared" si="170"/>
        <v>#DIV/0!</v>
      </c>
    </row>
    <row r="281" spans="1:26" s="28" customFormat="1" x14ac:dyDescent="0.25">
      <c r="A281" s="28" t="e">
        <f t="shared" si="164"/>
        <v>#REF!</v>
      </c>
      <c r="B281" s="23">
        <f t="shared" si="164"/>
        <v>13</v>
      </c>
      <c r="C281" s="91"/>
      <c r="D281" s="133"/>
      <c r="E281" s="133"/>
      <c r="F281" s="131"/>
      <c r="G281" s="120"/>
      <c r="H281" s="131"/>
      <c r="J281" s="25"/>
      <c r="K281" s="25"/>
      <c r="L281" s="25"/>
      <c r="M281" s="24" t="e">
        <f t="shared" si="162"/>
        <v>#DIV/0!</v>
      </c>
      <c r="N281" s="24" t="e">
        <f t="shared" si="165"/>
        <v>#DIV/0!</v>
      </c>
      <c r="O281" s="25"/>
      <c r="P281" s="25"/>
      <c r="Q281" s="25"/>
      <c r="R281" s="25"/>
      <c r="S281" s="24" t="e">
        <f t="shared" si="163"/>
        <v>#DIV/0!</v>
      </c>
      <c r="T281" s="30"/>
      <c r="U281" s="29" t="e">
        <f t="shared" si="166"/>
        <v>#DIV/0!</v>
      </c>
      <c r="V281" s="34" t="e">
        <f t="shared" si="167"/>
        <v>#DIV/0!</v>
      </c>
      <c r="W281" s="34" t="e">
        <f t="shared" si="168"/>
        <v>#DIV/0!</v>
      </c>
      <c r="X281" s="65" t="b">
        <f t="shared" si="169"/>
        <v>0</v>
      </c>
      <c r="Y281" s="65" t="e">
        <f t="shared" si="170"/>
        <v>#DIV/0!</v>
      </c>
    </row>
    <row r="282" spans="1:26" s="28" customFormat="1" x14ac:dyDescent="0.25">
      <c r="A282" s="28" t="e">
        <f t="shared" si="164"/>
        <v>#REF!</v>
      </c>
      <c r="B282" s="23">
        <f t="shared" si="164"/>
        <v>14</v>
      </c>
      <c r="C282" s="91"/>
      <c r="D282" s="134"/>
      <c r="E282" s="133"/>
      <c r="F282" s="131"/>
      <c r="G282" s="120"/>
      <c r="H282" s="131"/>
      <c r="J282" s="25"/>
      <c r="K282" s="25"/>
      <c r="L282" s="25"/>
      <c r="M282" s="24" t="e">
        <f t="shared" si="162"/>
        <v>#DIV/0!</v>
      </c>
      <c r="N282" s="24" t="e">
        <f t="shared" si="165"/>
        <v>#DIV/0!</v>
      </c>
      <c r="O282" s="25"/>
      <c r="P282" s="25"/>
      <c r="Q282" s="25"/>
      <c r="R282" s="25"/>
      <c r="S282" s="24" t="e">
        <f t="shared" si="163"/>
        <v>#DIV/0!</v>
      </c>
      <c r="T282" s="30"/>
      <c r="U282" s="29" t="e">
        <f t="shared" si="166"/>
        <v>#DIV/0!</v>
      </c>
      <c r="V282" s="34" t="e">
        <f t="shared" si="167"/>
        <v>#DIV/0!</v>
      </c>
      <c r="W282" s="34" t="e">
        <f t="shared" si="168"/>
        <v>#DIV/0!</v>
      </c>
      <c r="X282" s="65" t="b">
        <f t="shared" si="169"/>
        <v>0</v>
      </c>
      <c r="Y282" s="65" t="e">
        <f t="shared" si="170"/>
        <v>#DIV/0!</v>
      </c>
    </row>
    <row r="283" spans="1:26" s="28" customFormat="1" x14ac:dyDescent="0.25">
      <c r="A283" s="28" t="e">
        <f t="shared" si="164"/>
        <v>#REF!</v>
      </c>
      <c r="B283" s="23">
        <f t="shared" si="164"/>
        <v>15</v>
      </c>
      <c r="C283" s="91"/>
      <c r="D283" s="134"/>
      <c r="E283" s="133"/>
      <c r="F283" s="131"/>
      <c r="G283" s="135"/>
      <c r="H283" s="131"/>
      <c r="J283" s="25"/>
      <c r="K283" s="25"/>
      <c r="L283" s="25"/>
      <c r="M283" s="24" t="e">
        <f t="shared" si="162"/>
        <v>#DIV/0!</v>
      </c>
      <c r="N283" s="24" t="e">
        <f t="shared" si="165"/>
        <v>#DIV/0!</v>
      </c>
      <c r="O283" s="25"/>
      <c r="P283" s="25"/>
      <c r="Q283" s="25"/>
      <c r="R283" s="25"/>
      <c r="S283" s="24" t="e">
        <f t="shared" si="163"/>
        <v>#DIV/0!</v>
      </c>
      <c r="T283" s="30"/>
      <c r="U283" s="29" t="e">
        <f t="shared" si="166"/>
        <v>#DIV/0!</v>
      </c>
      <c r="V283" s="34" t="e">
        <f t="shared" si="167"/>
        <v>#DIV/0!</v>
      </c>
      <c r="W283" s="34" t="e">
        <f t="shared" si="168"/>
        <v>#DIV/0!</v>
      </c>
      <c r="X283" s="65" t="b">
        <f t="shared" si="169"/>
        <v>0</v>
      </c>
      <c r="Y283" s="65" t="e">
        <f t="shared" si="170"/>
        <v>#DIV/0!</v>
      </c>
    </row>
    <row r="284" spans="1:26" ht="14.45" customHeight="1" x14ac:dyDescent="0.25">
      <c r="A284" s="28" t="e">
        <f t="shared" si="164"/>
        <v>#REF!</v>
      </c>
      <c r="B284" s="23">
        <f t="shared" si="164"/>
        <v>16</v>
      </c>
      <c r="C284" s="91"/>
      <c r="D284" s="134"/>
      <c r="E284" s="133"/>
      <c r="F284" s="131"/>
      <c r="G284" s="120"/>
      <c r="H284" s="131"/>
      <c r="I284" s="27"/>
      <c r="J284" s="25"/>
      <c r="K284" s="25"/>
      <c r="L284" s="25"/>
      <c r="M284" s="24" t="e">
        <f t="shared" si="162"/>
        <v>#DIV/0!</v>
      </c>
      <c r="N284" s="24" t="e">
        <f t="shared" si="165"/>
        <v>#DIV/0!</v>
      </c>
      <c r="O284" s="25"/>
      <c r="P284" s="25"/>
      <c r="Q284" s="25"/>
      <c r="S284" s="24" t="e">
        <f t="shared" si="163"/>
        <v>#DIV/0!</v>
      </c>
      <c r="T284" s="30"/>
      <c r="U284" s="29" t="e">
        <f t="shared" si="166"/>
        <v>#DIV/0!</v>
      </c>
      <c r="V284" s="34" t="e">
        <f t="shared" si="167"/>
        <v>#DIV/0!</v>
      </c>
      <c r="W284" s="34" t="e">
        <f t="shared" si="168"/>
        <v>#DIV/0!</v>
      </c>
      <c r="X284" s="65" t="b">
        <f t="shared" si="169"/>
        <v>0</v>
      </c>
      <c r="Y284" s="65" t="e">
        <f t="shared" si="170"/>
        <v>#DIV/0!</v>
      </c>
      <c r="Z284" s="27"/>
    </row>
    <row r="285" spans="1:26" ht="14.45" customHeight="1" x14ac:dyDescent="0.25">
      <c r="A285" s="28" t="e">
        <f t="shared" si="164"/>
        <v>#REF!</v>
      </c>
      <c r="B285" s="23">
        <f t="shared" si="164"/>
        <v>17</v>
      </c>
      <c r="C285" s="91"/>
      <c r="D285" s="136"/>
      <c r="E285" s="136"/>
      <c r="F285" s="131"/>
      <c r="G285" s="120"/>
      <c r="H285" s="131"/>
      <c r="I285" s="27"/>
      <c r="J285" s="25"/>
      <c r="K285" s="113"/>
      <c r="L285" s="25"/>
      <c r="M285" s="24" t="e">
        <f t="shared" si="162"/>
        <v>#DIV/0!</v>
      </c>
      <c r="N285" s="24" t="e">
        <f t="shared" si="165"/>
        <v>#DIV/0!</v>
      </c>
      <c r="O285" s="25"/>
      <c r="P285" s="25"/>
      <c r="Q285" s="25"/>
      <c r="S285" s="24" t="e">
        <f t="shared" si="163"/>
        <v>#DIV/0!</v>
      </c>
      <c r="T285" s="30"/>
      <c r="U285" s="29" t="e">
        <f t="shared" si="166"/>
        <v>#DIV/0!</v>
      </c>
      <c r="V285" s="34" t="e">
        <f t="shared" si="167"/>
        <v>#DIV/0!</v>
      </c>
      <c r="W285" s="34" t="e">
        <f t="shared" si="168"/>
        <v>#DIV/0!</v>
      </c>
      <c r="X285" s="65" t="b">
        <f t="shared" si="169"/>
        <v>0</v>
      </c>
      <c r="Y285" s="65" t="e">
        <f t="shared" si="170"/>
        <v>#DIV/0!</v>
      </c>
      <c r="Z285" s="27"/>
    </row>
    <row r="286" spans="1:26" s="28" customFormat="1" x14ac:dyDescent="0.25">
      <c r="A286" s="28" t="e">
        <f t="shared" si="164"/>
        <v>#REF!</v>
      </c>
      <c r="B286" s="23">
        <f t="shared" si="164"/>
        <v>18</v>
      </c>
      <c r="C286" s="91"/>
      <c r="D286" s="133"/>
      <c r="E286" s="133"/>
      <c r="F286" s="131"/>
      <c r="G286" s="120"/>
      <c r="H286" s="131"/>
      <c r="J286" s="25"/>
      <c r="K286" s="25"/>
      <c r="L286" s="25"/>
      <c r="M286" s="24" t="e">
        <f t="shared" si="162"/>
        <v>#DIV/0!</v>
      </c>
      <c r="N286" s="24" t="e">
        <f t="shared" si="165"/>
        <v>#DIV/0!</v>
      </c>
      <c r="O286" s="25"/>
      <c r="P286" s="25"/>
      <c r="Q286" s="25"/>
      <c r="R286" s="25"/>
      <c r="S286" s="24" t="e">
        <f t="shared" si="163"/>
        <v>#DIV/0!</v>
      </c>
      <c r="T286" s="30"/>
      <c r="U286" s="29" t="e">
        <f t="shared" si="166"/>
        <v>#DIV/0!</v>
      </c>
      <c r="V286" s="34" t="e">
        <f t="shared" si="167"/>
        <v>#DIV/0!</v>
      </c>
      <c r="W286" s="34" t="e">
        <f t="shared" si="168"/>
        <v>#DIV/0!</v>
      </c>
      <c r="X286" s="65" t="b">
        <f t="shared" si="169"/>
        <v>0</v>
      </c>
      <c r="Y286" s="65" t="e">
        <f t="shared" si="170"/>
        <v>#DIV/0!</v>
      </c>
    </row>
    <row r="287" spans="1:26" x14ac:dyDescent="0.25">
      <c r="A287" s="28" t="e">
        <f t="shared" si="164"/>
        <v>#REF!</v>
      </c>
      <c r="B287" s="23">
        <f t="shared" si="164"/>
        <v>19</v>
      </c>
      <c r="C287" s="91"/>
      <c r="D287" s="136"/>
      <c r="E287" s="136"/>
      <c r="F287" s="131"/>
      <c r="G287" s="120"/>
      <c r="H287" s="131"/>
      <c r="I287" s="27"/>
      <c r="J287" s="25"/>
      <c r="K287" s="25"/>
      <c r="L287" s="25"/>
      <c r="M287" s="24" t="e">
        <f t="shared" si="162"/>
        <v>#DIV/0!</v>
      </c>
      <c r="N287" s="24" t="e">
        <f t="shared" si="165"/>
        <v>#DIV/0!</v>
      </c>
      <c r="O287" s="25"/>
      <c r="P287" s="25"/>
      <c r="Q287" s="25"/>
      <c r="S287" s="24" t="e">
        <f t="shared" si="163"/>
        <v>#DIV/0!</v>
      </c>
      <c r="T287" s="30"/>
      <c r="U287" s="29" t="e">
        <f t="shared" si="166"/>
        <v>#DIV/0!</v>
      </c>
      <c r="V287" s="34" t="e">
        <f t="shared" si="167"/>
        <v>#DIV/0!</v>
      </c>
      <c r="W287" s="34" t="e">
        <f t="shared" si="168"/>
        <v>#DIV/0!</v>
      </c>
      <c r="X287" s="65" t="b">
        <f t="shared" si="169"/>
        <v>0</v>
      </c>
      <c r="Y287" s="65" t="e">
        <f t="shared" si="170"/>
        <v>#DIV/0!</v>
      </c>
      <c r="Z287" s="27"/>
    </row>
    <row r="288" spans="1:26" x14ac:dyDescent="0.25">
      <c r="A288" s="28" t="e">
        <f t="shared" si="164"/>
        <v>#REF!</v>
      </c>
      <c r="B288" s="23">
        <f t="shared" si="164"/>
        <v>20</v>
      </c>
      <c r="C288" s="91"/>
      <c r="D288" s="133"/>
      <c r="E288" s="133"/>
      <c r="F288" s="131"/>
      <c r="G288" s="120"/>
      <c r="H288" s="131"/>
      <c r="I288" s="27"/>
      <c r="J288" s="25"/>
      <c r="K288" s="25"/>
      <c r="L288" s="25"/>
      <c r="M288" s="24" t="e">
        <f t="shared" si="162"/>
        <v>#DIV/0!</v>
      </c>
      <c r="N288" s="24" t="e">
        <f t="shared" si="165"/>
        <v>#DIV/0!</v>
      </c>
      <c r="O288" s="25"/>
      <c r="P288" s="25"/>
      <c r="Q288" s="25"/>
      <c r="S288" s="24" t="e">
        <f t="shared" si="163"/>
        <v>#DIV/0!</v>
      </c>
      <c r="T288" s="30"/>
      <c r="U288" s="29" t="e">
        <f t="shared" si="166"/>
        <v>#DIV/0!</v>
      </c>
      <c r="V288" s="34" t="e">
        <f t="shared" si="167"/>
        <v>#DIV/0!</v>
      </c>
      <c r="W288" s="34" t="e">
        <f t="shared" si="168"/>
        <v>#DIV/0!</v>
      </c>
      <c r="X288" s="65" t="b">
        <f t="shared" si="169"/>
        <v>0</v>
      </c>
      <c r="Y288" s="65" t="e">
        <f t="shared" si="170"/>
        <v>#DIV/0!</v>
      </c>
      <c r="Z288" s="27"/>
    </row>
    <row r="289" spans="1:26" x14ac:dyDescent="0.25">
      <c r="A289" s="28" t="e">
        <f t="shared" si="164"/>
        <v>#REF!</v>
      </c>
      <c r="B289" s="23">
        <f t="shared" si="164"/>
        <v>21</v>
      </c>
      <c r="C289" s="91"/>
      <c r="D289" s="134"/>
      <c r="E289" s="133"/>
      <c r="F289" s="131"/>
      <c r="G289" s="120"/>
      <c r="H289" s="131"/>
      <c r="I289" s="27"/>
      <c r="J289" s="25"/>
      <c r="K289" s="25"/>
      <c r="L289" s="25"/>
      <c r="M289" s="24" t="e">
        <f t="shared" si="162"/>
        <v>#DIV/0!</v>
      </c>
      <c r="N289" s="24" t="e">
        <f t="shared" si="165"/>
        <v>#DIV/0!</v>
      </c>
      <c r="O289" s="25"/>
      <c r="P289" s="25"/>
      <c r="Q289" s="25"/>
      <c r="S289" s="24" t="e">
        <f t="shared" si="163"/>
        <v>#DIV/0!</v>
      </c>
      <c r="T289" s="30"/>
      <c r="U289" s="29" t="e">
        <f t="shared" si="166"/>
        <v>#DIV/0!</v>
      </c>
      <c r="V289" s="34" t="e">
        <f t="shared" si="167"/>
        <v>#DIV/0!</v>
      </c>
      <c r="W289" s="34" t="e">
        <f t="shared" si="168"/>
        <v>#DIV/0!</v>
      </c>
      <c r="X289" s="65" t="b">
        <f t="shared" si="169"/>
        <v>0</v>
      </c>
      <c r="Y289" s="65" t="e">
        <f t="shared" si="170"/>
        <v>#DIV/0!</v>
      </c>
      <c r="Z289" s="27"/>
    </row>
    <row r="290" spans="1:26" x14ac:dyDescent="0.25">
      <c r="A290" s="28" t="e">
        <f t="shared" si="164"/>
        <v>#REF!</v>
      </c>
      <c r="B290" s="23">
        <f t="shared" si="164"/>
        <v>22</v>
      </c>
      <c r="C290" s="91"/>
      <c r="D290" s="134"/>
      <c r="E290" s="133"/>
      <c r="F290" s="131"/>
      <c r="G290" s="120"/>
      <c r="H290" s="131"/>
      <c r="I290" s="27"/>
      <c r="J290" s="25"/>
      <c r="K290" s="25"/>
      <c r="L290" s="25"/>
      <c r="M290" s="24" t="e">
        <f t="shared" si="162"/>
        <v>#DIV/0!</v>
      </c>
      <c r="N290" s="24" t="e">
        <f t="shared" si="165"/>
        <v>#DIV/0!</v>
      </c>
      <c r="O290" s="25"/>
      <c r="P290" s="25"/>
      <c r="Q290" s="25"/>
      <c r="S290" s="24" t="e">
        <f t="shared" si="163"/>
        <v>#DIV/0!</v>
      </c>
      <c r="T290" s="30"/>
      <c r="U290" s="29" t="e">
        <f t="shared" si="166"/>
        <v>#DIV/0!</v>
      </c>
      <c r="V290" s="34" t="e">
        <f t="shared" si="167"/>
        <v>#DIV/0!</v>
      </c>
      <c r="W290" s="34" t="e">
        <f t="shared" si="168"/>
        <v>#DIV/0!</v>
      </c>
      <c r="X290" s="65" t="b">
        <f t="shared" si="169"/>
        <v>0</v>
      </c>
      <c r="Y290" s="65" t="e">
        <f t="shared" si="170"/>
        <v>#DIV/0!</v>
      </c>
      <c r="Z290" s="27"/>
    </row>
    <row r="291" spans="1:26" x14ac:dyDescent="0.25">
      <c r="A291" s="28" t="e">
        <f t="shared" si="164"/>
        <v>#REF!</v>
      </c>
      <c r="B291" s="23">
        <f t="shared" si="164"/>
        <v>23</v>
      </c>
      <c r="C291" s="91"/>
      <c r="D291" s="134"/>
      <c r="E291" s="133"/>
      <c r="F291" s="131"/>
      <c r="G291" s="120"/>
      <c r="H291" s="131"/>
      <c r="I291" s="27"/>
      <c r="J291" s="25"/>
      <c r="K291" s="25"/>
      <c r="L291" s="25"/>
      <c r="M291" s="24" t="e">
        <f t="shared" si="162"/>
        <v>#DIV/0!</v>
      </c>
      <c r="N291" s="24" t="e">
        <f t="shared" si="165"/>
        <v>#DIV/0!</v>
      </c>
      <c r="O291" s="25"/>
      <c r="P291" s="25"/>
      <c r="Q291" s="25"/>
      <c r="S291" s="24" t="e">
        <f t="shared" si="163"/>
        <v>#DIV/0!</v>
      </c>
      <c r="T291" s="30"/>
      <c r="U291" s="29" t="e">
        <f t="shared" si="166"/>
        <v>#DIV/0!</v>
      </c>
      <c r="V291" s="34" t="e">
        <f t="shared" si="167"/>
        <v>#DIV/0!</v>
      </c>
      <c r="W291" s="34" t="e">
        <f t="shared" si="168"/>
        <v>#DIV/0!</v>
      </c>
      <c r="X291" s="65" t="b">
        <f t="shared" si="169"/>
        <v>0</v>
      </c>
      <c r="Y291" s="65" t="e">
        <f t="shared" si="170"/>
        <v>#DIV/0!</v>
      </c>
      <c r="Z291" s="27"/>
    </row>
    <row r="292" spans="1:26" x14ac:dyDescent="0.25">
      <c r="A292" s="28" t="e">
        <f t="shared" si="164"/>
        <v>#REF!</v>
      </c>
      <c r="B292" s="23">
        <f t="shared" si="164"/>
        <v>24</v>
      </c>
      <c r="C292" s="91"/>
      <c r="D292" s="130"/>
      <c r="E292" s="130"/>
      <c r="F292" s="131"/>
      <c r="G292" s="120"/>
      <c r="H292" s="131"/>
      <c r="I292" s="27"/>
      <c r="J292" s="25"/>
      <c r="K292" s="25"/>
      <c r="L292" s="25"/>
      <c r="M292" s="24" t="e">
        <f t="shared" si="162"/>
        <v>#DIV/0!</v>
      </c>
      <c r="N292" s="24" t="e">
        <f t="shared" si="165"/>
        <v>#DIV/0!</v>
      </c>
      <c r="O292" s="25"/>
      <c r="P292" s="25"/>
      <c r="Q292" s="25"/>
      <c r="S292" s="24" t="e">
        <f t="shared" si="163"/>
        <v>#DIV/0!</v>
      </c>
      <c r="T292" s="30"/>
      <c r="U292" s="29" t="e">
        <f t="shared" si="166"/>
        <v>#DIV/0!</v>
      </c>
      <c r="V292" s="34" t="e">
        <f t="shared" si="167"/>
        <v>#DIV/0!</v>
      </c>
      <c r="W292" s="34" t="e">
        <f t="shared" si="168"/>
        <v>#DIV/0!</v>
      </c>
      <c r="X292" s="65" t="b">
        <f t="shared" si="169"/>
        <v>0</v>
      </c>
      <c r="Y292" s="65" t="e">
        <f t="shared" si="170"/>
        <v>#DIV/0!</v>
      </c>
      <c r="Z292" s="27"/>
    </row>
    <row r="293" spans="1:26" x14ac:dyDescent="0.25">
      <c r="A293" s="28" t="e">
        <f t="shared" si="164"/>
        <v>#REF!</v>
      </c>
      <c r="B293" s="23">
        <f t="shared" si="164"/>
        <v>25</v>
      </c>
      <c r="C293" s="91"/>
      <c r="D293" s="137"/>
      <c r="E293" s="121"/>
      <c r="F293" s="138"/>
      <c r="G293" s="120"/>
      <c r="H293" s="131"/>
      <c r="I293" s="27"/>
      <c r="J293" s="25"/>
      <c r="K293" s="25"/>
      <c r="L293" s="25"/>
      <c r="M293" s="24" t="e">
        <f t="shared" si="162"/>
        <v>#DIV/0!</v>
      </c>
      <c r="N293" s="24" t="e">
        <f t="shared" si="165"/>
        <v>#DIV/0!</v>
      </c>
      <c r="O293" s="25"/>
      <c r="P293" s="25"/>
      <c r="Q293" s="25"/>
      <c r="S293" s="24" t="e">
        <f t="shared" si="163"/>
        <v>#DIV/0!</v>
      </c>
      <c r="T293" s="30"/>
      <c r="U293" s="29" t="e">
        <f t="shared" si="166"/>
        <v>#DIV/0!</v>
      </c>
      <c r="V293" s="34" t="e">
        <f t="shared" si="167"/>
        <v>#DIV/0!</v>
      </c>
      <c r="W293" s="34" t="e">
        <f t="shared" si="168"/>
        <v>#DIV/0!</v>
      </c>
      <c r="X293" s="65" t="b">
        <f t="shared" si="169"/>
        <v>0</v>
      </c>
      <c r="Y293" s="65" t="e">
        <f t="shared" si="170"/>
        <v>#DIV/0!</v>
      </c>
      <c r="Z293" s="27"/>
    </row>
    <row r="294" spans="1:26" x14ac:dyDescent="0.25">
      <c r="A294" s="28" t="e">
        <f t="shared" si="164"/>
        <v>#REF!</v>
      </c>
      <c r="B294" s="23">
        <f t="shared" si="164"/>
        <v>26</v>
      </c>
      <c r="C294" s="91"/>
      <c r="D294" s="133"/>
      <c r="E294" s="133"/>
      <c r="F294" s="131"/>
      <c r="G294" s="120"/>
      <c r="H294" s="131"/>
      <c r="I294" s="27"/>
      <c r="J294" s="25"/>
      <c r="K294" s="25"/>
      <c r="L294" s="25"/>
      <c r="M294" s="24" t="e">
        <f t="shared" si="162"/>
        <v>#DIV/0!</v>
      </c>
      <c r="N294" s="24" t="e">
        <f t="shared" si="165"/>
        <v>#DIV/0!</v>
      </c>
      <c r="O294" s="25"/>
      <c r="P294" s="25"/>
      <c r="Q294" s="25"/>
      <c r="S294" s="24" t="e">
        <f t="shared" si="163"/>
        <v>#DIV/0!</v>
      </c>
      <c r="T294" s="30"/>
      <c r="U294" s="29" t="e">
        <f t="shared" si="166"/>
        <v>#DIV/0!</v>
      </c>
      <c r="V294" s="34" t="e">
        <f t="shared" si="167"/>
        <v>#DIV/0!</v>
      </c>
      <c r="W294" s="34" t="e">
        <f t="shared" si="168"/>
        <v>#DIV/0!</v>
      </c>
      <c r="X294" s="65" t="b">
        <f t="shared" si="169"/>
        <v>0</v>
      </c>
      <c r="Y294" s="65" t="e">
        <f t="shared" si="170"/>
        <v>#DIV/0!</v>
      </c>
      <c r="Z294" s="27"/>
    </row>
    <row r="295" spans="1:26" x14ac:dyDescent="0.25">
      <c r="A295" s="28" t="e">
        <f t="shared" si="164"/>
        <v>#REF!</v>
      </c>
      <c r="B295" s="23">
        <f t="shared" si="164"/>
        <v>27</v>
      </c>
      <c r="C295" s="91"/>
      <c r="D295" s="134"/>
      <c r="E295" s="133"/>
      <c r="F295" s="131"/>
      <c r="G295" s="120"/>
      <c r="H295" s="131"/>
      <c r="I295" s="27"/>
      <c r="J295" s="25"/>
      <c r="K295" s="25"/>
      <c r="L295" s="25"/>
      <c r="M295" s="24" t="e">
        <f t="shared" ref="M295:M317" si="171">AVERAGE(I295:L295)</f>
        <v>#DIV/0!</v>
      </c>
      <c r="N295" s="24" t="e">
        <f t="shared" si="165"/>
        <v>#DIV/0!</v>
      </c>
      <c r="O295" s="25"/>
      <c r="P295" s="25"/>
      <c r="Q295" s="25"/>
      <c r="S295" s="24" t="e">
        <f t="shared" si="163"/>
        <v>#DIV/0!</v>
      </c>
      <c r="T295" s="30"/>
      <c r="U295" s="29" t="e">
        <f t="shared" si="166"/>
        <v>#DIV/0!</v>
      </c>
      <c r="V295" s="34" t="e">
        <f t="shared" si="167"/>
        <v>#DIV/0!</v>
      </c>
      <c r="W295" s="34" t="e">
        <f t="shared" si="168"/>
        <v>#DIV/0!</v>
      </c>
      <c r="X295" s="65" t="b">
        <f t="shared" si="169"/>
        <v>0</v>
      </c>
      <c r="Y295" s="65" t="e">
        <f t="shared" si="170"/>
        <v>#DIV/0!</v>
      </c>
      <c r="Z295" s="27"/>
    </row>
    <row r="296" spans="1:26" x14ac:dyDescent="0.25">
      <c r="A296" s="28" t="e">
        <f t="shared" si="164"/>
        <v>#REF!</v>
      </c>
      <c r="B296" s="23">
        <f t="shared" si="164"/>
        <v>28</v>
      </c>
      <c r="C296" s="91"/>
      <c r="D296" s="130"/>
      <c r="E296" s="130"/>
      <c r="F296" s="131"/>
      <c r="G296" s="120"/>
      <c r="H296" s="131"/>
      <c r="I296" s="27"/>
      <c r="J296" s="25"/>
      <c r="K296" s="25"/>
      <c r="L296" s="25"/>
      <c r="M296" s="24" t="e">
        <f t="shared" si="171"/>
        <v>#DIV/0!</v>
      </c>
      <c r="N296" s="24" t="e">
        <f t="shared" si="165"/>
        <v>#DIV/0!</v>
      </c>
      <c r="O296" s="25"/>
      <c r="P296" s="25"/>
      <c r="Q296" s="25"/>
      <c r="S296" s="24" t="e">
        <f t="shared" si="163"/>
        <v>#DIV/0!</v>
      </c>
      <c r="T296" s="30"/>
      <c r="U296" s="29" t="e">
        <f t="shared" si="166"/>
        <v>#DIV/0!</v>
      </c>
      <c r="V296" s="34" t="e">
        <f t="shared" si="167"/>
        <v>#DIV/0!</v>
      </c>
      <c r="W296" s="34" t="e">
        <f t="shared" si="168"/>
        <v>#DIV/0!</v>
      </c>
      <c r="X296" s="65" t="b">
        <f t="shared" si="169"/>
        <v>0</v>
      </c>
      <c r="Y296" s="65" t="e">
        <f t="shared" si="170"/>
        <v>#DIV/0!</v>
      </c>
      <c r="Z296" s="27"/>
    </row>
    <row r="297" spans="1:26" x14ac:dyDescent="0.25">
      <c r="A297" s="28" t="e">
        <f t="shared" si="164"/>
        <v>#REF!</v>
      </c>
      <c r="B297" s="23">
        <f t="shared" si="164"/>
        <v>29</v>
      </c>
      <c r="C297" s="91"/>
      <c r="D297" s="130"/>
      <c r="E297" s="130"/>
      <c r="F297" s="139"/>
      <c r="G297" s="120"/>
      <c r="H297" s="131"/>
      <c r="I297" s="27"/>
      <c r="J297" s="25"/>
      <c r="K297" s="114"/>
      <c r="L297" s="25"/>
      <c r="M297" s="24" t="e">
        <f t="shared" si="171"/>
        <v>#DIV/0!</v>
      </c>
      <c r="N297" s="24" t="e">
        <f t="shared" si="165"/>
        <v>#DIV/0!</v>
      </c>
      <c r="O297" s="25"/>
      <c r="P297" s="25"/>
      <c r="Q297" s="25"/>
      <c r="S297" s="24" t="e">
        <f t="shared" si="163"/>
        <v>#DIV/0!</v>
      </c>
      <c r="T297" s="30"/>
      <c r="U297" s="29" t="e">
        <f t="shared" si="166"/>
        <v>#DIV/0!</v>
      </c>
      <c r="V297" s="34" t="e">
        <f t="shared" si="167"/>
        <v>#DIV/0!</v>
      </c>
      <c r="W297" s="34" t="e">
        <f t="shared" si="168"/>
        <v>#DIV/0!</v>
      </c>
      <c r="X297" s="65" t="b">
        <f t="shared" si="169"/>
        <v>0</v>
      </c>
      <c r="Y297" s="65" t="e">
        <f t="shared" si="170"/>
        <v>#DIV/0!</v>
      </c>
      <c r="Z297" s="27"/>
    </row>
    <row r="298" spans="1:26" x14ac:dyDescent="0.25">
      <c r="A298" s="28" t="e">
        <f t="shared" si="164"/>
        <v>#REF!</v>
      </c>
      <c r="B298" s="23">
        <f t="shared" si="164"/>
        <v>30</v>
      </c>
      <c r="C298" s="91"/>
      <c r="D298" s="130"/>
      <c r="E298" s="130"/>
      <c r="F298" s="131"/>
      <c r="G298" s="120"/>
      <c r="H298" s="131"/>
      <c r="I298" s="27"/>
      <c r="J298" s="25"/>
      <c r="K298" s="25"/>
      <c r="L298" s="25"/>
      <c r="M298" s="24" t="e">
        <f t="shared" si="171"/>
        <v>#DIV/0!</v>
      </c>
      <c r="N298" s="24" t="e">
        <f t="shared" si="165"/>
        <v>#DIV/0!</v>
      </c>
      <c r="O298" s="25"/>
      <c r="P298" s="25"/>
      <c r="Q298" s="25"/>
      <c r="S298" s="24" t="e">
        <f t="shared" si="163"/>
        <v>#DIV/0!</v>
      </c>
      <c r="T298" s="30"/>
      <c r="U298" s="29" t="e">
        <f t="shared" si="166"/>
        <v>#DIV/0!</v>
      </c>
      <c r="V298" s="34" t="e">
        <f t="shared" si="167"/>
        <v>#DIV/0!</v>
      </c>
      <c r="W298" s="34" t="e">
        <f t="shared" si="168"/>
        <v>#DIV/0!</v>
      </c>
      <c r="X298" s="65" t="b">
        <f t="shared" si="169"/>
        <v>0</v>
      </c>
      <c r="Y298" s="65" t="e">
        <f t="shared" si="170"/>
        <v>#DIV/0!</v>
      </c>
      <c r="Z298" s="27"/>
    </row>
    <row r="299" spans="1:26" x14ac:dyDescent="0.25">
      <c r="A299" s="28" t="e">
        <f t="shared" si="164"/>
        <v>#REF!</v>
      </c>
      <c r="B299" s="23">
        <f t="shared" si="164"/>
        <v>31</v>
      </c>
      <c r="C299" s="91"/>
      <c r="D299" s="130"/>
      <c r="E299" s="130"/>
      <c r="F299" s="131"/>
      <c r="G299" s="120"/>
      <c r="H299" s="131"/>
      <c r="I299" s="27"/>
      <c r="J299" s="25"/>
      <c r="K299" s="25"/>
      <c r="L299" s="25"/>
      <c r="M299" s="24" t="e">
        <f t="shared" si="171"/>
        <v>#DIV/0!</v>
      </c>
      <c r="N299" s="24" t="e">
        <f t="shared" si="165"/>
        <v>#DIV/0!</v>
      </c>
      <c r="O299" s="25"/>
      <c r="P299" s="25"/>
      <c r="Q299" s="25"/>
      <c r="S299" s="24" t="e">
        <f t="shared" si="163"/>
        <v>#DIV/0!</v>
      </c>
      <c r="T299" s="30"/>
      <c r="U299" s="29" t="e">
        <f t="shared" si="166"/>
        <v>#DIV/0!</v>
      </c>
      <c r="V299" s="34" t="e">
        <f t="shared" si="167"/>
        <v>#DIV/0!</v>
      </c>
      <c r="W299" s="34" t="e">
        <f t="shared" si="168"/>
        <v>#DIV/0!</v>
      </c>
      <c r="X299" s="65" t="b">
        <f t="shared" si="169"/>
        <v>0</v>
      </c>
      <c r="Y299" s="65" t="e">
        <f t="shared" si="170"/>
        <v>#DIV/0!</v>
      </c>
      <c r="Z299" s="27"/>
    </row>
    <row r="300" spans="1:26" x14ac:dyDescent="0.25">
      <c r="A300" s="28" t="e">
        <f t="shared" si="164"/>
        <v>#REF!</v>
      </c>
      <c r="B300" s="23">
        <f t="shared" si="164"/>
        <v>32</v>
      </c>
      <c r="C300" s="91"/>
      <c r="D300" s="134"/>
      <c r="E300" s="133"/>
      <c r="F300" s="131"/>
      <c r="G300" s="120"/>
      <c r="H300" s="131"/>
      <c r="I300" s="27"/>
      <c r="J300" s="25"/>
      <c r="K300" s="25"/>
      <c r="L300" s="25"/>
      <c r="M300" s="24" t="e">
        <f t="shared" si="171"/>
        <v>#DIV/0!</v>
      </c>
      <c r="N300" s="24" t="e">
        <f t="shared" si="165"/>
        <v>#DIV/0!</v>
      </c>
      <c r="O300" s="25"/>
      <c r="P300" s="25"/>
      <c r="Q300" s="25"/>
      <c r="S300" s="24" t="e">
        <f t="shared" si="163"/>
        <v>#DIV/0!</v>
      </c>
      <c r="T300" s="30"/>
      <c r="U300" s="29" t="e">
        <f t="shared" si="166"/>
        <v>#DIV/0!</v>
      </c>
      <c r="V300" s="34" t="e">
        <f t="shared" si="167"/>
        <v>#DIV/0!</v>
      </c>
      <c r="W300" s="34" t="e">
        <f t="shared" si="168"/>
        <v>#DIV/0!</v>
      </c>
      <c r="X300" s="65" t="b">
        <f t="shared" si="169"/>
        <v>0</v>
      </c>
      <c r="Y300" s="65" t="e">
        <f t="shared" si="170"/>
        <v>#DIV/0!</v>
      </c>
      <c r="Z300" s="27"/>
    </row>
    <row r="301" spans="1:26" s="78" customFormat="1" x14ac:dyDescent="0.25">
      <c r="A301" s="28" t="e">
        <f t="shared" si="164"/>
        <v>#REF!</v>
      </c>
      <c r="B301" s="23">
        <f t="shared" si="164"/>
        <v>33</v>
      </c>
      <c r="C301" s="91"/>
      <c r="D301" s="134"/>
      <c r="E301" s="133"/>
      <c r="F301" s="131"/>
      <c r="G301" s="120"/>
      <c r="H301" s="131"/>
      <c r="J301" s="25"/>
      <c r="K301" s="25"/>
      <c r="L301" s="25"/>
      <c r="M301" s="24" t="e">
        <f t="shared" si="171"/>
        <v>#DIV/0!</v>
      </c>
      <c r="N301" s="24" t="e">
        <f t="shared" si="165"/>
        <v>#DIV/0!</v>
      </c>
      <c r="O301" s="25"/>
      <c r="P301" s="25"/>
      <c r="Q301" s="25"/>
      <c r="R301" s="25"/>
      <c r="S301" s="24" t="e">
        <f t="shared" ref="S301:S331" si="172">AVERAGE(O301:R301)</f>
        <v>#DIV/0!</v>
      </c>
      <c r="T301" s="30"/>
      <c r="U301" s="29" t="e">
        <f t="shared" si="166"/>
        <v>#DIV/0!</v>
      </c>
      <c r="V301" s="34" t="e">
        <f t="shared" si="167"/>
        <v>#DIV/0!</v>
      </c>
      <c r="W301" s="34" t="e">
        <f t="shared" si="168"/>
        <v>#DIV/0!</v>
      </c>
      <c r="X301" s="65" t="b">
        <f t="shared" si="169"/>
        <v>0</v>
      </c>
      <c r="Y301" s="65" t="e">
        <f t="shared" si="170"/>
        <v>#DIV/0!</v>
      </c>
    </row>
    <row r="302" spans="1:26" x14ac:dyDescent="0.25">
      <c r="A302" s="28" t="e">
        <f t="shared" si="164"/>
        <v>#REF!</v>
      </c>
      <c r="B302" s="23">
        <f t="shared" si="164"/>
        <v>34</v>
      </c>
      <c r="C302" s="91"/>
      <c r="D302" s="124"/>
      <c r="E302" s="124"/>
      <c r="F302" s="140"/>
      <c r="G302" s="120"/>
      <c r="H302" s="131"/>
      <c r="J302" s="113"/>
      <c r="K302" s="113"/>
      <c r="L302" s="25"/>
      <c r="M302" s="24" t="e">
        <f t="shared" si="171"/>
        <v>#DIV/0!</v>
      </c>
      <c r="N302" s="24" t="e">
        <f t="shared" si="165"/>
        <v>#DIV/0!</v>
      </c>
      <c r="O302" s="25"/>
      <c r="P302" s="25"/>
      <c r="Q302" s="25"/>
      <c r="S302" s="24" t="e">
        <f t="shared" si="172"/>
        <v>#DIV/0!</v>
      </c>
      <c r="T302" s="30"/>
      <c r="U302" s="29" t="e">
        <f t="shared" si="166"/>
        <v>#DIV/0!</v>
      </c>
      <c r="V302" s="34" t="e">
        <f t="shared" si="167"/>
        <v>#DIV/0!</v>
      </c>
      <c r="W302" s="34" t="e">
        <f t="shared" si="168"/>
        <v>#DIV/0!</v>
      </c>
      <c r="X302" s="65" t="b">
        <f t="shared" si="169"/>
        <v>0</v>
      </c>
      <c r="Y302" s="65" t="e">
        <f t="shared" si="170"/>
        <v>#DIV/0!</v>
      </c>
      <c r="Z302" s="27"/>
    </row>
    <row r="303" spans="1:26" x14ac:dyDescent="0.25">
      <c r="A303" s="28" t="e">
        <f t="shared" si="164"/>
        <v>#REF!</v>
      </c>
      <c r="B303" s="23">
        <f t="shared" si="164"/>
        <v>35</v>
      </c>
      <c r="C303" s="91"/>
      <c r="D303" s="133"/>
      <c r="E303" s="133"/>
      <c r="F303" s="131"/>
      <c r="G303" s="120"/>
      <c r="H303" s="131"/>
      <c r="I303" s="27"/>
      <c r="J303" s="25"/>
      <c r="K303" s="25"/>
      <c r="L303" s="25"/>
      <c r="M303" s="24" t="e">
        <f t="shared" si="171"/>
        <v>#DIV/0!</v>
      </c>
      <c r="N303" s="24" t="e">
        <f t="shared" si="165"/>
        <v>#DIV/0!</v>
      </c>
      <c r="O303" s="25"/>
      <c r="P303" s="25"/>
      <c r="Q303" s="25"/>
      <c r="S303" s="24" t="e">
        <f t="shared" si="172"/>
        <v>#DIV/0!</v>
      </c>
      <c r="T303" s="30"/>
      <c r="U303" s="29" t="e">
        <f t="shared" si="166"/>
        <v>#DIV/0!</v>
      </c>
      <c r="V303" s="34" t="e">
        <f t="shared" si="167"/>
        <v>#DIV/0!</v>
      </c>
      <c r="W303" s="34" t="e">
        <f t="shared" si="168"/>
        <v>#DIV/0!</v>
      </c>
      <c r="X303" s="65" t="b">
        <f t="shared" si="169"/>
        <v>0</v>
      </c>
      <c r="Y303" s="65" t="e">
        <f t="shared" si="170"/>
        <v>#DIV/0!</v>
      </c>
      <c r="Z303" s="27"/>
    </row>
    <row r="304" spans="1:26" x14ac:dyDescent="0.25">
      <c r="A304" s="28" t="e">
        <f t="shared" si="164"/>
        <v>#REF!</v>
      </c>
      <c r="B304" s="23">
        <f t="shared" si="164"/>
        <v>36</v>
      </c>
      <c r="C304" s="91"/>
      <c r="D304" s="133"/>
      <c r="E304" s="133"/>
      <c r="F304" s="131"/>
      <c r="G304" s="120"/>
      <c r="H304" s="131"/>
      <c r="I304" s="27"/>
      <c r="J304" s="25"/>
      <c r="K304" s="25"/>
      <c r="L304" s="25"/>
      <c r="M304" s="24" t="e">
        <f t="shared" si="171"/>
        <v>#DIV/0!</v>
      </c>
      <c r="N304" s="24" t="e">
        <f t="shared" si="165"/>
        <v>#DIV/0!</v>
      </c>
      <c r="O304" s="25"/>
      <c r="P304" s="25"/>
      <c r="Q304" s="25"/>
      <c r="S304" s="24" t="e">
        <f t="shared" si="172"/>
        <v>#DIV/0!</v>
      </c>
      <c r="T304" s="30"/>
      <c r="U304" s="29" t="e">
        <f t="shared" si="166"/>
        <v>#DIV/0!</v>
      </c>
      <c r="V304" s="34" t="e">
        <f t="shared" si="167"/>
        <v>#DIV/0!</v>
      </c>
      <c r="W304" s="34" t="e">
        <f t="shared" si="168"/>
        <v>#DIV/0!</v>
      </c>
      <c r="X304" s="65" t="b">
        <f t="shared" si="169"/>
        <v>0</v>
      </c>
      <c r="Y304" s="65" t="e">
        <f t="shared" si="170"/>
        <v>#DIV/0!</v>
      </c>
      <c r="Z304" s="27"/>
    </row>
    <row r="305" spans="1:26" x14ac:dyDescent="0.25">
      <c r="A305" s="28" t="e">
        <f t="shared" si="164"/>
        <v>#REF!</v>
      </c>
      <c r="B305" s="23">
        <f t="shared" si="164"/>
        <v>37</v>
      </c>
      <c r="C305" s="91"/>
      <c r="D305" s="130"/>
      <c r="E305" s="130"/>
      <c r="F305" s="131"/>
      <c r="G305" s="120"/>
      <c r="H305" s="131"/>
      <c r="I305" s="27"/>
      <c r="J305" s="25"/>
      <c r="K305" s="25"/>
      <c r="L305" s="25"/>
      <c r="M305" s="24" t="e">
        <f t="shared" si="171"/>
        <v>#DIV/0!</v>
      </c>
      <c r="N305" s="24" t="e">
        <f t="shared" si="165"/>
        <v>#DIV/0!</v>
      </c>
      <c r="O305" s="25"/>
      <c r="P305" s="25"/>
      <c r="Q305" s="25"/>
      <c r="S305" s="24" t="e">
        <f t="shared" si="172"/>
        <v>#DIV/0!</v>
      </c>
      <c r="T305" s="30"/>
      <c r="U305" s="29" t="e">
        <f t="shared" si="166"/>
        <v>#DIV/0!</v>
      </c>
      <c r="V305" s="34" t="e">
        <f t="shared" si="167"/>
        <v>#DIV/0!</v>
      </c>
      <c r="W305" s="34" t="e">
        <f t="shared" si="168"/>
        <v>#DIV/0!</v>
      </c>
      <c r="X305" s="65" t="b">
        <f t="shared" si="169"/>
        <v>0</v>
      </c>
      <c r="Y305" s="65" t="e">
        <f t="shared" si="170"/>
        <v>#DIV/0!</v>
      </c>
      <c r="Z305" s="27"/>
    </row>
    <row r="306" spans="1:26" x14ac:dyDescent="0.25">
      <c r="A306" s="28" t="e">
        <f t="shared" si="164"/>
        <v>#REF!</v>
      </c>
      <c r="B306" s="23">
        <f t="shared" si="164"/>
        <v>38</v>
      </c>
      <c r="C306" s="91"/>
      <c r="D306" s="130"/>
      <c r="E306" s="130"/>
      <c r="F306" s="131"/>
      <c r="G306" s="120"/>
      <c r="H306" s="131"/>
      <c r="I306" s="27"/>
      <c r="J306" s="25"/>
      <c r="K306" s="25"/>
      <c r="L306" s="25"/>
      <c r="M306" s="24" t="e">
        <f t="shared" si="171"/>
        <v>#DIV/0!</v>
      </c>
      <c r="N306" s="24" t="e">
        <f t="shared" si="165"/>
        <v>#DIV/0!</v>
      </c>
      <c r="O306" s="25"/>
      <c r="P306" s="25"/>
      <c r="Q306" s="25"/>
      <c r="S306" s="24" t="e">
        <f t="shared" si="172"/>
        <v>#DIV/0!</v>
      </c>
      <c r="T306" s="30"/>
      <c r="U306" s="29" t="e">
        <f t="shared" si="166"/>
        <v>#DIV/0!</v>
      </c>
      <c r="V306" s="34" t="e">
        <f t="shared" si="167"/>
        <v>#DIV/0!</v>
      </c>
      <c r="W306" s="34" t="e">
        <f t="shared" si="168"/>
        <v>#DIV/0!</v>
      </c>
      <c r="X306" s="65" t="b">
        <f t="shared" si="169"/>
        <v>0</v>
      </c>
      <c r="Y306" s="65" t="e">
        <f t="shared" si="170"/>
        <v>#DIV/0!</v>
      </c>
      <c r="Z306" s="27"/>
    </row>
    <row r="307" spans="1:26" x14ac:dyDescent="0.25">
      <c r="A307" s="28" t="e">
        <f t="shared" si="164"/>
        <v>#REF!</v>
      </c>
      <c r="B307" s="23">
        <f t="shared" si="164"/>
        <v>39</v>
      </c>
      <c r="C307" s="91"/>
      <c r="D307" s="130"/>
      <c r="E307" s="130"/>
      <c r="F307" s="131"/>
      <c r="G307" s="120"/>
      <c r="H307" s="131"/>
      <c r="I307" s="27"/>
      <c r="J307" s="25"/>
      <c r="K307" s="25"/>
      <c r="L307" s="25"/>
      <c r="M307" s="24" t="e">
        <f t="shared" si="171"/>
        <v>#DIV/0!</v>
      </c>
      <c r="N307" s="24" t="e">
        <f t="shared" si="165"/>
        <v>#DIV/0!</v>
      </c>
      <c r="O307" s="25"/>
      <c r="P307" s="25"/>
      <c r="Q307" s="25"/>
      <c r="S307" s="24" t="e">
        <f t="shared" si="172"/>
        <v>#DIV/0!</v>
      </c>
      <c r="T307" s="30"/>
      <c r="U307" s="29" t="e">
        <f t="shared" si="166"/>
        <v>#DIV/0!</v>
      </c>
      <c r="V307" s="34" t="e">
        <f t="shared" si="167"/>
        <v>#DIV/0!</v>
      </c>
      <c r="W307" s="34" t="e">
        <f t="shared" si="168"/>
        <v>#DIV/0!</v>
      </c>
      <c r="X307" s="65" t="b">
        <f t="shared" si="169"/>
        <v>0</v>
      </c>
      <c r="Y307" s="65" t="e">
        <f t="shared" si="170"/>
        <v>#DIV/0!</v>
      </c>
      <c r="Z307" s="27"/>
    </row>
    <row r="308" spans="1:26" x14ac:dyDescent="0.25">
      <c r="A308" s="28" t="e">
        <f t="shared" si="164"/>
        <v>#REF!</v>
      </c>
      <c r="B308" s="23">
        <f t="shared" si="164"/>
        <v>40</v>
      </c>
      <c r="C308" s="91"/>
      <c r="D308" s="130"/>
      <c r="E308" s="130"/>
      <c r="F308" s="131"/>
      <c r="G308" s="120"/>
      <c r="H308" s="131"/>
      <c r="I308" s="27"/>
      <c r="J308" s="25"/>
      <c r="K308" s="25"/>
      <c r="L308" s="25"/>
      <c r="M308" s="24" t="e">
        <f t="shared" si="171"/>
        <v>#DIV/0!</v>
      </c>
      <c r="N308" s="24" t="e">
        <f t="shared" si="165"/>
        <v>#DIV/0!</v>
      </c>
      <c r="O308" s="25"/>
      <c r="P308" s="25"/>
      <c r="Q308" s="25"/>
      <c r="S308" s="24" t="e">
        <f t="shared" si="172"/>
        <v>#DIV/0!</v>
      </c>
      <c r="T308" s="30"/>
      <c r="U308" s="29" t="e">
        <f t="shared" si="166"/>
        <v>#DIV/0!</v>
      </c>
      <c r="V308" s="34" t="e">
        <f t="shared" si="167"/>
        <v>#DIV/0!</v>
      </c>
      <c r="W308" s="34" t="e">
        <f t="shared" si="168"/>
        <v>#DIV/0!</v>
      </c>
      <c r="X308" s="65" t="b">
        <f t="shared" si="169"/>
        <v>0</v>
      </c>
      <c r="Y308" s="65" t="e">
        <f t="shared" si="170"/>
        <v>#DIV/0!</v>
      </c>
      <c r="Z308" s="27"/>
    </row>
    <row r="309" spans="1:26" x14ac:dyDescent="0.25">
      <c r="A309" s="28" t="e">
        <f t="shared" si="164"/>
        <v>#REF!</v>
      </c>
      <c r="B309" s="23">
        <f t="shared" si="164"/>
        <v>41</v>
      </c>
      <c r="C309" s="91"/>
      <c r="D309" s="133"/>
      <c r="E309" s="133"/>
      <c r="F309" s="131"/>
      <c r="G309" s="120"/>
      <c r="H309" s="131"/>
      <c r="I309" s="27"/>
      <c r="J309" s="25"/>
      <c r="K309" s="25"/>
      <c r="L309" s="25"/>
      <c r="M309" s="24" t="e">
        <f t="shared" si="171"/>
        <v>#DIV/0!</v>
      </c>
      <c r="N309" s="24" t="e">
        <f t="shared" si="165"/>
        <v>#DIV/0!</v>
      </c>
      <c r="O309" s="25"/>
      <c r="P309" s="25"/>
      <c r="Q309" s="25"/>
      <c r="S309" s="24" t="e">
        <f t="shared" si="172"/>
        <v>#DIV/0!</v>
      </c>
      <c r="T309" s="30"/>
      <c r="U309" s="29" t="e">
        <f t="shared" si="166"/>
        <v>#DIV/0!</v>
      </c>
      <c r="V309" s="34" t="e">
        <f t="shared" si="167"/>
        <v>#DIV/0!</v>
      </c>
      <c r="W309" s="34" t="e">
        <f t="shared" si="168"/>
        <v>#DIV/0!</v>
      </c>
      <c r="X309" s="65" t="b">
        <f t="shared" si="169"/>
        <v>0</v>
      </c>
      <c r="Y309" s="65" t="e">
        <f t="shared" si="170"/>
        <v>#DIV/0!</v>
      </c>
      <c r="Z309" s="27"/>
    </row>
    <row r="310" spans="1:26" x14ac:dyDescent="0.25">
      <c r="A310" s="28" t="e">
        <f t="shared" ref="A310:B310" si="173">A309+1</f>
        <v>#REF!</v>
      </c>
      <c r="B310" s="23">
        <f t="shared" si="173"/>
        <v>42</v>
      </c>
      <c r="C310" s="91"/>
      <c r="D310" s="133"/>
      <c r="E310" s="133"/>
      <c r="F310" s="131"/>
      <c r="G310" s="120"/>
      <c r="H310" s="131"/>
      <c r="I310" s="27"/>
      <c r="J310" s="25"/>
      <c r="K310" s="25"/>
      <c r="L310" s="25"/>
      <c r="M310" s="24" t="e">
        <f t="shared" si="171"/>
        <v>#DIV/0!</v>
      </c>
      <c r="N310" s="24" t="e">
        <f t="shared" si="165"/>
        <v>#DIV/0!</v>
      </c>
      <c r="O310" s="25"/>
      <c r="P310" s="25"/>
      <c r="Q310" s="25"/>
      <c r="S310" s="24" t="e">
        <f t="shared" si="172"/>
        <v>#DIV/0!</v>
      </c>
      <c r="T310" s="30"/>
      <c r="U310" s="29" t="e">
        <f t="shared" si="166"/>
        <v>#DIV/0!</v>
      </c>
      <c r="V310" s="34" t="e">
        <f t="shared" si="167"/>
        <v>#DIV/0!</v>
      </c>
      <c r="W310" s="34" t="e">
        <f t="shared" si="168"/>
        <v>#DIV/0!</v>
      </c>
      <c r="X310" s="65" t="b">
        <f t="shared" si="169"/>
        <v>0</v>
      </c>
      <c r="Y310" s="65" t="e">
        <f t="shared" si="170"/>
        <v>#DIV/0!</v>
      </c>
      <c r="Z310" s="27"/>
    </row>
    <row r="311" spans="1:26" x14ac:dyDescent="0.25">
      <c r="A311" s="28" t="e">
        <f t="shared" ref="A311:B311" si="174">A310+1</f>
        <v>#REF!</v>
      </c>
      <c r="B311" s="23">
        <f t="shared" si="174"/>
        <v>43</v>
      </c>
      <c r="C311" s="91"/>
      <c r="D311" s="130"/>
      <c r="E311" s="130"/>
      <c r="F311" s="131"/>
      <c r="G311" s="120"/>
      <c r="H311" s="131"/>
      <c r="J311" s="25"/>
      <c r="K311" s="25"/>
      <c r="L311" s="25"/>
      <c r="M311" s="24" t="e">
        <f t="shared" si="171"/>
        <v>#DIV/0!</v>
      </c>
      <c r="N311" s="24" t="e">
        <f t="shared" si="165"/>
        <v>#DIV/0!</v>
      </c>
      <c r="O311" s="25"/>
      <c r="P311" s="25"/>
      <c r="Q311" s="25"/>
      <c r="S311" s="24" t="e">
        <f t="shared" si="172"/>
        <v>#DIV/0!</v>
      </c>
      <c r="T311" s="30"/>
      <c r="U311" s="29" t="e">
        <f t="shared" si="166"/>
        <v>#DIV/0!</v>
      </c>
      <c r="V311" s="34" t="e">
        <f t="shared" si="167"/>
        <v>#DIV/0!</v>
      </c>
      <c r="W311" s="34" t="e">
        <f t="shared" si="168"/>
        <v>#DIV/0!</v>
      </c>
      <c r="X311" s="65" t="b">
        <f t="shared" si="169"/>
        <v>0</v>
      </c>
      <c r="Y311" s="65" t="e">
        <f t="shared" si="170"/>
        <v>#DIV/0!</v>
      </c>
      <c r="Z311" s="27"/>
    </row>
    <row r="312" spans="1:26" x14ac:dyDescent="0.25">
      <c r="A312" s="28" t="e">
        <f t="shared" si="164"/>
        <v>#REF!</v>
      </c>
      <c r="B312" s="23">
        <f t="shared" ref="B312" si="175">B311+1</f>
        <v>44</v>
      </c>
      <c r="C312" s="91"/>
      <c r="D312" s="133"/>
      <c r="E312" s="133"/>
      <c r="F312" s="131"/>
      <c r="G312" s="120"/>
      <c r="H312" s="131"/>
      <c r="I312" s="27"/>
      <c r="J312" s="25"/>
      <c r="K312" s="25"/>
      <c r="L312" s="25"/>
      <c r="M312" s="24" t="e">
        <f t="shared" si="171"/>
        <v>#DIV/0!</v>
      </c>
      <c r="N312" s="24" t="e">
        <f t="shared" si="165"/>
        <v>#DIV/0!</v>
      </c>
      <c r="O312" s="25"/>
      <c r="P312" s="25"/>
      <c r="Q312" s="25"/>
      <c r="S312" s="24" t="e">
        <f t="shared" si="172"/>
        <v>#DIV/0!</v>
      </c>
      <c r="T312" s="30"/>
      <c r="U312" s="29" t="e">
        <f t="shared" si="166"/>
        <v>#DIV/0!</v>
      </c>
      <c r="V312" s="34" t="e">
        <f t="shared" si="167"/>
        <v>#DIV/0!</v>
      </c>
      <c r="W312" s="34" t="e">
        <f t="shared" si="168"/>
        <v>#DIV/0!</v>
      </c>
      <c r="X312" s="65" t="b">
        <f t="shared" si="169"/>
        <v>0</v>
      </c>
      <c r="Y312" s="65" t="e">
        <f t="shared" si="170"/>
        <v>#DIV/0!</v>
      </c>
      <c r="Z312" s="27"/>
    </row>
    <row r="313" spans="1:26" x14ac:dyDescent="0.25">
      <c r="A313" s="28" t="e">
        <f t="shared" si="164"/>
        <v>#REF!</v>
      </c>
      <c r="B313" s="23">
        <f t="shared" ref="B313" si="176">B312+1</f>
        <v>45</v>
      </c>
      <c r="C313" s="91"/>
      <c r="D313" s="130"/>
      <c r="E313" s="130"/>
      <c r="F313" s="131"/>
      <c r="G313" s="120"/>
      <c r="H313" s="131"/>
      <c r="I313" s="27"/>
      <c r="J313" s="25"/>
      <c r="K313" s="25"/>
      <c r="L313" s="25"/>
      <c r="M313" s="24" t="e">
        <f t="shared" si="171"/>
        <v>#DIV/0!</v>
      </c>
      <c r="N313" s="24" t="e">
        <f t="shared" si="165"/>
        <v>#DIV/0!</v>
      </c>
      <c r="O313" s="25"/>
      <c r="P313" s="25"/>
      <c r="Q313" s="25"/>
      <c r="S313" s="24" t="e">
        <f t="shared" si="172"/>
        <v>#DIV/0!</v>
      </c>
      <c r="T313" s="30"/>
      <c r="U313" s="29" t="e">
        <f t="shared" si="166"/>
        <v>#DIV/0!</v>
      </c>
      <c r="V313" s="34" t="e">
        <f t="shared" si="167"/>
        <v>#DIV/0!</v>
      </c>
      <c r="W313" s="34" t="e">
        <f t="shared" si="168"/>
        <v>#DIV/0!</v>
      </c>
      <c r="X313" s="65" t="b">
        <f t="shared" si="169"/>
        <v>0</v>
      </c>
      <c r="Y313" s="65" t="e">
        <f t="shared" si="170"/>
        <v>#DIV/0!</v>
      </c>
      <c r="Z313" s="27"/>
    </row>
    <row r="314" spans="1:26" x14ac:dyDescent="0.25">
      <c r="A314" s="28" t="e">
        <f t="shared" si="164"/>
        <v>#REF!</v>
      </c>
      <c r="B314" s="23">
        <f t="shared" si="164"/>
        <v>46</v>
      </c>
      <c r="C314" s="91"/>
      <c r="D314" s="130"/>
      <c r="E314" s="130"/>
      <c r="F314" s="131"/>
      <c r="G314" s="120"/>
      <c r="H314" s="131"/>
      <c r="I314" s="27"/>
      <c r="J314" s="25"/>
      <c r="K314" s="25"/>
      <c r="L314" s="25"/>
      <c r="M314" s="24" t="e">
        <f t="shared" si="171"/>
        <v>#DIV/0!</v>
      </c>
      <c r="N314" s="24" t="e">
        <f t="shared" si="165"/>
        <v>#DIV/0!</v>
      </c>
      <c r="O314" s="25"/>
      <c r="P314" s="25"/>
      <c r="Q314" s="25"/>
      <c r="S314" s="24" t="e">
        <f t="shared" si="172"/>
        <v>#DIV/0!</v>
      </c>
      <c r="T314" s="30"/>
      <c r="U314" s="29" t="e">
        <f t="shared" si="166"/>
        <v>#DIV/0!</v>
      </c>
      <c r="V314" s="34" t="e">
        <f t="shared" si="167"/>
        <v>#DIV/0!</v>
      </c>
      <c r="W314" s="34" t="e">
        <f t="shared" si="168"/>
        <v>#DIV/0!</v>
      </c>
      <c r="X314" s="65" t="b">
        <f t="shared" si="169"/>
        <v>0</v>
      </c>
      <c r="Y314" s="65" t="e">
        <f t="shared" si="170"/>
        <v>#DIV/0!</v>
      </c>
      <c r="Z314" s="27"/>
    </row>
    <row r="315" spans="1:26" x14ac:dyDescent="0.25">
      <c r="A315" s="28" t="e">
        <f t="shared" si="164"/>
        <v>#REF!</v>
      </c>
      <c r="B315" s="23">
        <f t="shared" si="164"/>
        <v>47</v>
      </c>
      <c r="C315" s="91"/>
      <c r="D315" s="134"/>
      <c r="E315" s="127"/>
      <c r="F315" s="131"/>
      <c r="G315" s="120"/>
      <c r="H315" s="131"/>
      <c r="I315" s="27"/>
      <c r="J315" s="25"/>
      <c r="K315" s="25"/>
      <c r="L315" s="25"/>
      <c r="M315" s="24" t="e">
        <f t="shared" si="171"/>
        <v>#DIV/0!</v>
      </c>
      <c r="N315" s="24" t="e">
        <f t="shared" si="165"/>
        <v>#DIV/0!</v>
      </c>
      <c r="O315" s="25"/>
      <c r="P315" s="25"/>
      <c r="Q315" s="25"/>
      <c r="S315" s="24" t="e">
        <f t="shared" si="172"/>
        <v>#DIV/0!</v>
      </c>
      <c r="T315" s="30"/>
      <c r="U315" s="29" t="e">
        <f t="shared" si="166"/>
        <v>#DIV/0!</v>
      </c>
      <c r="V315" s="34" t="e">
        <f t="shared" si="167"/>
        <v>#DIV/0!</v>
      </c>
      <c r="W315" s="34" t="e">
        <f t="shared" si="168"/>
        <v>#DIV/0!</v>
      </c>
      <c r="X315" s="65" t="b">
        <f t="shared" si="169"/>
        <v>0</v>
      </c>
      <c r="Y315" s="65" t="e">
        <f t="shared" si="170"/>
        <v>#DIV/0!</v>
      </c>
      <c r="Z315" s="27"/>
    </row>
    <row r="316" spans="1:26" x14ac:dyDescent="0.25">
      <c r="A316" s="28" t="e">
        <f t="shared" si="164"/>
        <v>#REF!</v>
      </c>
      <c r="B316" s="23">
        <f t="shared" si="164"/>
        <v>48</v>
      </c>
      <c r="C316" s="91"/>
      <c r="D316" s="134"/>
      <c r="E316" s="133"/>
      <c r="F316" s="131"/>
      <c r="G316" s="120"/>
      <c r="H316" s="131"/>
      <c r="I316" s="27"/>
      <c r="J316" s="25"/>
      <c r="K316" s="25"/>
      <c r="L316" s="25"/>
      <c r="M316" s="24" t="e">
        <f t="shared" si="171"/>
        <v>#DIV/0!</v>
      </c>
      <c r="N316" s="24" t="e">
        <f t="shared" si="165"/>
        <v>#DIV/0!</v>
      </c>
      <c r="O316" s="25"/>
      <c r="P316" s="25"/>
      <c r="Q316" s="25"/>
      <c r="S316" s="24" t="e">
        <f t="shared" si="172"/>
        <v>#DIV/0!</v>
      </c>
      <c r="T316" s="30"/>
      <c r="U316" s="29" t="e">
        <f t="shared" si="166"/>
        <v>#DIV/0!</v>
      </c>
      <c r="V316" s="34" t="e">
        <f t="shared" si="167"/>
        <v>#DIV/0!</v>
      </c>
      <c r="W316" s="34" t="e">
        <f t="shared" si="168"/>
        <v>#DIV/0!</v>
      </c>
      <c r="X316" s="65" t="b">
        <f t="shared" si="169"/>
        <v>0</v>
      </c>
      <c r="Y316" s="65" t="e">
        <f t="shared" si="170"/>
        <v>#DIV/0!</v>
      </c>
      <c r="Z316" s="27"/>
    </row>
    <row r="317" spans="1:26" x14ac:dyDescent="0.25">
      <c r="A317" s="28" t="e">
        <f t="shared" si="164"/>
        <v>#REF!</v>
      </c>
      <c r="B317" s="23">
        <f t="shared" si="164"/>
        <v>49</v>
      </c>
      <c r="C317" s="91"/>
      <c r="D317" s="130"/>
      <c r="E317" s="130"/>
      <c r="F317" s="131"/>
      <c r="G317" s="120"/>
      <c r="H317" s="131"/>
      <c r="I317" s="27"/>
      <c r="J317" s="25"/>
      <c r="K317" s="25"/>
      <c r="L317" s="25"/>
      <c r="M317" s="24" t="e">
        <f t="shared" si="171"/>
        <v>#DIV/0!</v>
      </c>
      <c r="N317" s="24" t="e">
        <f t="shared" si="165"/>
        <v>#DIV/0!</v>
      </c>
      <c r="O317" s="25"/>
      <c r="P317" s="25"/>
      <c r="Q317" s="25"/>
      <c r="S317" s="24" t="e">
        <f t="shared" si="172"/>
        <v>#DIV/0!</v>
      </c>
      <c r="T317" s="30"/>
      <c r="U317" s="29" t="e">
        <f t="shared" si="166"/>
        <v>#DIV/0!</v>
      </c>
      <c r="V317" s="34" t="e">
        <f t="shared" si="167"/>
        <v>#DIV/0!</v>
      </c>
      <c r="W317" s="34" t="e">
        <f t="shared" si="168"/>
        <v>#DIV/0!</v>
      </c>
      <c r="X317" s="65" t="b">
        <f t="shared" si="169"/>
        <v>0</v>
      </c>
      <c r="Y317" s="65" t="e">
        <f t="shared" si="170"/>
        <v>#DIV/0!</v>
      </c>
      <c r="Z317" s="27"/>
    </row>
    <row r="318" spans="1:26" x14ac:dyDescent="0.25">
      <c r="A318" s="28" t="e">
        <f t="shared" si="164"/>
        <v>#REF!</v>
      </c>
      <c r="B318" s="23">
        <f t="shared" si="164"/>
        <v>50</v>
      </c>
      <c r="C318" s="91"/>
      <c r="D318" s="130"/>
      <c r="E318" s="130"/>
      <c r="F318" s="131"/>
      <c r="G318" s="120"/>
      <c r="H318" s="131"/>
      <c r="I318" s="27"/>
      <c r="J318" s="25"/>
      <c r="K318" s="25"/>
      <c r="L318" s="25"/>
      <c r="M318" s="24" t="e">
        <f t="shared" ref="M318:M320" si="177">AVERAGE(I318:L318)</f>
        <v>#DIV/0!</v>
      </c>
      <c r="N318" s="24" t="e">
        <f t="shared" si="165"/>
        <v>#DIV/0!</v>
      </c>
      <c r="O318" s="25"/>
      <c r="P318" s="25"/>
      <c r="Q318" s="25"/>
      <c r="S318" s="24" t="e">
        <f t="shared" si="172"/>
        <v>#DIV/0!</v>
      </c>
      <c r="T318" s="30"/>
      <c r="U318" s="29" t="e">
        <f t="shared" si="166"/>
        <v>#DIV/0!</v>
      </c>
      <c r="V318" s="34" t="e">
        <f t="shared" si="167"/>
        <v>#DIV/0!</v>
      </c>
      <c r="W318" s="34" t="e">
        <f t="shared" si="168"/>
        <v>#DIV/0!</v>
      </c>
      <c r="X318" s="65" t="b">
        <f t="shared" si="169"/>
        <v>0</v>
      </c>
      <c r="Y318" s="65" t="e">
        <f t="shared" si="170"/>
        <v>#DIV/0!</v>
      </c>
      <c r="Z318" s="27"/>
    </row>
    <row r="319" spans="1:26" x14ac:dyDescent="0.25">
      <c r="A319" s="28" t="e">
        <f t="shared" si="164"/>
        <v>#REF!</v>
      </c>
      <c r="B319" s="23">
        <f t="shared" si="164"/>
        <v>51</v>
      </c>
      <c r="C319" s="91"/>
      <c r="D319" s="130"/>
      <c r="E319" s="130"/>
      <c r="F319" s="131"/>
      <c r="G319" s="120"/>
      <c r="H319" s="131"/>
      <c r="I319" s="27"/>
      <c r="J319" s="25"/>
      <c r="K319" s="25"/>
      <c r="L319" s="25"/>
      <c r="M319" s="24" t="e">
        <f t="shared" si="177"/>
        <v>#DIV/0!</v>
      </c>
      <c r="N319" s="24" t="e">
        <f t="shared" si="165"/>
        <v>#DIV/0!</v>
      </c>
      <c r="O319" s="25"/>
      <c r="P319" s="25"/>
      <c r="Q319" s="25"/>
      <c r="S319" s="24" t="e">
        <f t="shared" si="172"/>
        <v>#DIV/0!</v>
      </c>
      <c r="T319" s="30"/>
      <c r="U319" s="29" t="e">
        <f t="shared" si="166"/>
        <v>#DIV/0!</v>
      </c>
      <c r="V319" s="34" t="e">
        <f t="shared" si="167"/>
        <v>#DIV/0!</v>
      </c>
      <c r="W319" s="34" t="e">
        <f t="shared" si="168"/>
        <v>#DIV/0!</v>
      </c>
      <c r="X319" s="65" t="b">
        <f t="shared" si="169"/>
        <v>0</v>
      </c>
      <c r="Y319" s="65" t="e">
        <f t="shared" si="170"/>
        <v>#DIV/0!</v>
      </c>
      <c r="Z319" s="27"/>
    </row>
    <row r="320" spans="1:26" x14ac:dyDescent="0.25">
      <c r="A320" s="28" t="e">
        <f t="shared" ref="A320" si="178">A319+1</f>
        <v>#REF!</v>
      </c>
      <c r="B320" s="23">
        <f t="shared" si="164"/>
        <v>52</v>
      </c>
      <c r="C320" s="91"/>
      <c r="D320" s="130"/>
      <c r="E320" s="130"/>
      <c r="F320" s="131"/>
      <c r="G320" s="120"/>
      <c r="H320" s="131"/>
      <c r="J320" s="25"/>
      <c r="K320" s="25"/>
      <c r="L320" s="25"/>
      <c r="M320" s="24" t="e">
        <f t="shared" si="177"/>
        <v>#DIV/0!</v>
      </c>
      <c r="N320" s="24" t="e">
        <f t="shared" si="165"/>
        <v>#DIV/0!</v>
      </c>
      <c r="O320" s="25"/>
      <c r="P320" s="25"/>
      <c r="Q320" s="25"/>
      <c r="R320" s="30"/>
      <c r="S320" s="24" t="e">
        <f t="shared" si="172"/>
        <v>#DIV/0!</v>
      </c>
      <c r="T320" s="30"/>
      <c r="U320" s="29" t="e">
        <f t="shared" si="166"/>
        <v>#DIV/0!</v>
      </c>
      <c r="V320" s="34" t="e">
        <f t="shared" si="167"/>
        <v>#DIV/0!</v>
      </c>
      <c r="W320" s="34" t="e">
        <f t="shared" si="168"/>
        <v>#DIV/0!</v>
      </c>
      <c r="X320" s="65" t="b">
        <f t="shared" si="169"/>
        <v>0</v>
      </c>
      <c r="Y320" s="65" t="e">
        <f t="shared" si="170"/>
        <v>#DIV/0!</v>
      </c>
      <c r="Z320" s="27"/>
    </row>
    <row r="321" spans="1:26" x14ac:dyDescent="0.25">
      <c r="A321" s="28" t="e">
        <f t="shared" ref="A321" si="179">A320+1</f>
        <v>#REF!</v>
      </c>
      <c r="B321" s="23">
        <f t="shared" ref="B321:B358" si="180">B320+1</f>
        <v>53</v>
      </c>
      <c r="C321" s="91"/>
      <c r="D321" s="134"/>
      <c r="E321" s="133"/>
      <c r="F321" s="131"/>
      <c r="G321" s="120"/>
      <c r="H321" s="131"/>
      <c r="I321" s="27"/>
      <c r="J321" s="25"/>
      <c r="K321" s="25"/>
      <c r="L321" s="25"/>
      <c r="M321" s="24" t="e">
        <f t="shared" ref="M321:M325" si="181">AVERAGE(I321:L321)</f>
        <v>#DIV/0!</v>
      </c>
      <c r="N321" s="24" t="e">
        <f t="shared" si="165"/>
        <v>#DIV/0!</v>
      </c>
      <c r="O321" s="25"/>
      <c r="P321" s="25"/>
      <c r="Q321" s="25"/>
      <c r="R321" s="30"/>
      <c r="S321" s="24" t="e">
        <f t="shared" si="172"/>
        <v>#DIV/0!</v>
      </c>
      <c r="T321" s="30"/>
      <c r="U321" s="29" t="e">
        <f t="shared" si="166"/>
        <v>#DIV/0!</v>
      </c>
      <c r="V321" s="34" t="e">
        <f t="shared" si="167"/>
        <v>#DIV/0!</v>
      </c>
      <c r="W321" s="34" t="e">
        <f t="shared" si="168"/>
        <v>#DIV/0!</v>
      </c>
      <c r="X321" s="65" t="b">
        <f t="shared" si="169"/>
        <v>0</v>
      </c>
      <c r="Y321" s="65" t="e">
        <f t="shared" si="170"/>
        <v>#DIV/0!</v>
      </c>
      <c r="Z321" s="27"/>
    </row>
    <row r="322" spans="1:26" x14ac:dyDescent="0.25">
      <c r="A322" s="28" t="e">
        <f t="shared" ref="A322" si="182">A321+1</f>
        <v>#REF!</v>
      </c>
      <c r="B322" s="23">
        <f t="shared" si="180"/>
        <v>54</v>
      </c>
      <c r="C322" s="91"/>
      <c r="D322" s="130"/>
      <c r="E322" s="130"/>
      <c r="F322" s="131"/>
      <c r="G322" s="120"/>
      <c r="H322" s="131"/>
      <c r="I322" s="27"/>
      <c r="J322" s="25"/>
      <c r="K322" s="25"/>
      <c r="L322" s="25"/>
      <c r="M322" s="24" t="e">
        <f t="shared" si="181"/>
        <v>#DIV/0!</v>
      </c>
      <c r="N322" s="24" t="e">
        <f t="shared" si="165"/>
        <v>#DIV/0!</v>
      </c>
      <c r="O322" s="25"/>
      <c r="P322" s="25"/>
      <c r="Q322" s="25"/>
      <c r="R322" s="30"/>
      <c r="S322" s="24" t="e">
        <f t="shared" si="172"/>
        <v>#DIV/0!</v>
      </c>
      <c r="T322" s="30"/>
      <c r="U322" s="29" t="e">
        <f t="shared" si="166"/>
        <v>#DIV/0!</v>
      </c>
      <c r="V322" s="34" t="e">
        <f t="shared" si="167"/>
        <v>#DIV/0!</v>
      </c>
      <c r="W322" s="34" t="e">
        <f t="shared" si="168"/>
        <v>#DIV/0!</v>
      </c>
      <c r="X322" s="65" t="b">
        <f t="shared" si="169"/>
        <v>0</v>
      </c>
      <c r="Y322" s="65" t="e">
        <f t="shared" si="170"/>
        <v>#DIV/0!</v>
      </c>
      <c r="Z322" s="27"/>
    </row>
    <row r="323" spans="1:26" x14ac:dyDescent="0.25">
      <c r="A323" s="28" t="e">
        <f t="shared" si="164"/>
        <v>#REF!</v>
      </c>
      <c r="B323" s="23">
        <f t="shared" si="180"/>
        <v>55</v>
      </c>
      <c r="C323" s="91"/>
      <c r="D323" s="133"/>
      <c r="E323" s="133"/>
      <c r="F323" s="131"/>
      <c r="G323" s="120"/>
      <c r="H323" s="131"/>
      <c r="I323" s="27"/>
      <c r="J323" s="25"/>
      <c r="K323" s="25"/>
      <c r="L323" s="25"/>
      <c r="M323" s="24" t="e">
        <f t="shared" si="181"/>
        <v>#DIV/0!</v>
      </c>
      <c r="N323" s="24" t="e">
        <f t="shared" si="165"/>
        <v>#DIV/0!</v>
      </c>
      <c r="O323" s="25"/>
      <c r="P323" s="25"/>
      <c r="Q323" s="25"/>
      <c r="S323" s="24" t="e">
        <f t="shared" si="172"/>
        <v>#DIV/0!</v>
      </c>
      <c r="T323" s="30"/>
      <c r="U323" s="29" t="e">
        <f t="shared" si="166"/>
        <v>#DIV/0!</v>
      </c>
      <c r="V323" s="34" t="e">
        <f t="shared" si="167"/>
        <v>#DIV/0!</v>
      </c>
      <c r="W323" s="34" t="e">
        <f t="shared" si="168"/>
        <v>#DIV/0!</v>
      </c>
      <c r="X323" s="65" t="b">
        <f t="shared" si="169"/>
        <v>0</v>
      </c>
      <c r="Y323" s="65" t="e">
        <f t="shared" si="170"/>
        <v>#DIV/0!</v>
      </c>
      <c r="Z323" s="27"/>
    </row>
    <row r="324" spans="1:26" x14ac:dyDescent="0.25">
      <c r="A324" s="28" t="e">
        <f t="shared" si="164"/>
        <v>#REF!</v>
      </c>
      <c r="B324" s="23">
        <f t="shared" si="180"/>
        <v>56</v>
      </c>
      <c r="C324" s="91"/>
      <c r="D324" s="133"/>
      <c r="E324" s="133"/>
      <c r="F324" s="131"/>
      <c r="G324" s="120"/>
      <c r="H324" s="131"/>
      <c r="J324" s="25"/>
      <c r="K324" s="25"/>
      <c r="L324" s="25"/>
      <c r="M324" s="24" t="e">
        <f t="shared" si="181"/>
        <v>#DIV/0!</v>
      </c>
      <c r="N324" s="24" t="e">
        <f t="shared" si="165"/>
        <v>#DIV/0!</v>
      </c>
      <c r="O324" s="25"/>
      <c r="P324" s="25"/>
      <c r="Q324" s="25"/>
      <c r="S324" s="24" t="e">
        <f t="shared" si="172"/>
        <v>#DIV/0!</v>
      </c>
      <c r="T324" s="30"/>
      <c r="U324" s="29" t="e">
        <f t="shared" si="166"/>
        <v>#DIV/0!</v>
      </c>
      <c r="V324" s="34" t="e">
        <f t="shared" si="167"/>
        <v>#DIV/0!</v>
      </c>
      <c r="W324" s="34" t="e">
        <f t="shared" si="168"/>
        <v>#DIV/0!</v>
      </c>
      <c r="X324" s="65" t="b">
        <f t="shared" si="169"/>
        <v>0</v>
      </c>
      <c r="Y324" s="65" t="e">
        <f t="shared" si="170"/>
        <v>#DIV/0!</v>
      </c>
      <c r="Z324" s="27"/>
    </row>
    <row r="325" spans="1:26" x14ac:dyDescent="0.25">
      <c r="A325" s="28" t="e">
        <f t="shared" si="164"/>
        <v>#REF!</v>
      </c>
      <c r="B325" s="23">
        <f t="shared" si="180"/>
        <v>57</v>
      </c>
      <c r="C325" s="91"/>
      <c r="D325" s="130"/>
      <c r="E325" s="130"/>
      <c r="F325" s="131"/>
      <c r="G325" s="120"/>
      <c r="H325" s="131"/>
      <c r="J325" s="25"/>
      <c r="K325" s="25"/>
      <c r="L325" s="25"/>
      <c r="M325" s="24" t="e">
        <f t="shared" si="181"/>
        <v>#DIV/0!</v>
      </c>
      <c r="N325" s="24" t="e">
        <f t="shared" si="165"/>
        <v>#DIV/0!</v>
      </c>
      <c r="O325" s="25"/>
      <c r="P325" s="25"/>
      <c r="Q325" s="25"/>
      <c r="S325" s="24" t="e">
        <f t="shared" si="172"/>
        <v>#DIV/0!</v>
      </c>
      <c r="T325" s="30"/>
      <c r="U325" s="29" t="e">
        <f t="shared" si="166"/>
        <v>#DIV/0!</v>
      </c>
      <c r="V325" s="34" t="e">
        <f t="shared" si="167"/>
        <v>#DIV/0!</v>
      </c>
      <c r="W325" s="34" t="e">
        <f t="shared" si="168"/>
        <v>#DIV/0!</v>
      </c>
      <c r="X325" s="65" t="b">
        <f t="shared" si="169"/>
        <v>0</v>
      </c>
      <c r="Y325" s="65" t="e">
        <f t="shared" si="170"/>
        <v>#DIV/0!</v>
      </c>
      <c r="Z325" s="27"/>
    </row>
    <row r="326" spans="1:26" x14ac:dyDescent="0.25">
      <c r="A326" s="28" t="e">
        <f t="shared" si="164"/>
        <v>#REF!</v>
      </c>
      <c r="B326" s="23">
        <f t="shared" si="180"/>
        <v>58</v>
      </c>
      <c r="C326" s="91"/>
      <c r="D326" s="130"/>
      <c r="E326" s="130"/>
      <c r="F326" s="131"/>
      <c r="G326" s="120"/>
      <c r="H326" s="131"/>
      <c r="J326" s="25"/>
      <c r="K326" s="25"/>
      <c r="L326" s="25"/>
      <c r="M326" s="24" t="e">
        <f>AVERAGE(I326:L326)</f>
        <v>#DIV/0!</v>
      </c>
      <c r="N326" s="24" t="e">
        <f t="shared" si="165"/>
        <v>#DIV/0!</v>
      </c>
      <c r="O326" s="25"/>
      <c r="P326" s="25"/>
      <c r="Q326" s="25"/>
      <c r="S326" s="24" t="e">
        <f t="shared" si="172"/>
        <v>#DIV/0!</v>
      </c>
      <c r="T326" s="30"/>
      <c r="U326" s="29" t="e">
        <f t="shared" si="166"/>
        <v>#DIV/0!</v>
      </c>
      <c r="V326" s="34" t="e">
        <f t="shared" si="167"/>
        <v>#DIV/0!</v>
      </c>
      <c r="W326" s="34" t="e">
        <f t="shared" si="168"/>
        <v>#DIV/0!</v>
      </c>
      <c r="X326" s="65" t="b">
        <f t="shared" si="169"/>
        <v>0</v>
      </c>
      <c r="Y326" s="65" t="e">
        <f t="shared" si="170"/>
        <v>#DIV/0!</v>
      </c>
      <c r="Z326" s="27"/>
    </row>
    <row r="327" spans="1:26" x14ac:dyDescent="0.25">
      <c r="A327" s="28" t="e">
        <f t="shared" si="164"/>
        <v>#REF!</v>
      </c>
      <c r="B327" s="23">
        <f t="shared" si="180"/>
        <v>59</v>
      </c>
      <c r="C327" s="91"/>
      <c r="D327" s="133"/>
      <c r="E327" s="133"/>
      <c r="F327" s="131"/>
      <c r="G327" s="120"/>
      <c r="H327" s="131"/>
      <c r="I327" s="27"/>
      <c r="J327" s="25"/>
      <c r="K327" s="25"/>
      <c r="L327" s="25"/>
      <c r="M327" s="24" t="e">
        <f>AVERAGE(I327:L327)</f>
        <v>#DIV/0!</v>
      </c>
      <c r="N327" s="24" t="e">
        <f t="shared" si="165"/>
        <v>#DIV/0!</v>
      </c>
      <c r="O327" s="25"/>
      <c r="P327" s="25"/>
      <c r="Q327" s="25"/>
      <c r="S327" s="24" t="e">
        <f t="shared" si="172"/>
        <v>#DIV/0!</v>
      </c>
      <c r="T327" s="30"/>
      <c r="U327" s="29" t="e">
        <f t="shared" si="166"/>
        <v>#DIV/0!</v>
      </c>
      <c r="V327" s="34" t="e">
        <f t="shared" si="167"/>
        <v>#DIV/0!</v>
      </c>
      <c r="W327" s="34" t="e">
        <f t="shared" si="168"/>
        <v>#DIV/0!</v>
      </c>
      <c r="X327" s="65" t="b">
        <f t="shared" si="169"/>
        <v>0</v>
      </c>
      <c r="Y327" s="65" t="e">
        <f t="shared" si="170"/>
        <v>#DIV/0!</v>
      </c>
      <c r="Z327" s="27"/>
    </row>
    <row r="328" spans="1:26" x14ac:dyDescent="0.25">
      <c r="A328" s="28" t="e">
        <f t="shared" si="164"/>
        <v>#REF!</v>
      </c>
      <c r="B328" s="23">
        <f t="shared" si="180"/>
        <v>60</v>
      </c>
      <c r="C328" s="91"/>
      <c r="D328" s="133"/>
      <c r="E328" s="133"/>
      <c r="F328" s="131"/>
      <c r="G328" s="120"/>
      <c r="H328" s="131"/>
      <c r="I328" s="27"/>
      <c r="J328" s="25"/>
      <c r="K328" s="25"/>
      <c r="L328" s="25"/>
      <c r="M328" s="24" t="e">
        <f t="shared" ref="M328:M358" si="183">AVERAGE(I328:L328)</f>
        <v>#DIV/0!</v>
      </c>
      <c r="N328" s="24" t="e">
        <f t="shared" si="165"/>
        <v>#DIV/0!</v>
      </c>
      <c r="O328" s="25"/>
      <c r="P328" s="25"/>
      <c r="Q328" s="25"/>
      <c r="S328" s="24" t="e">
        <f t="shared" si="172"/>
        <v>#DIV/0!</v>
      </c>
      <c r="T328" s="30"/>
      <c r="U328" s="29" t="e">
        <f t="shared" si="166"/>
        <v>#DIV/0!</v>
      </c>
      <c r="V328" s="34" t="e">
        <f t="shared" si="167"/>
        <v>#DIV/0!</v>
      </c>
      <c r="W328" s="34" t="e">
        <f t="shared" si="168"/>
        <v>#DIV/0!</v>
      </c>
      <c r="X328" s="65" t="b">
        <f t="shared" si="169"/>
        <v>0</v>
      </c>
      <c r="Y328" s="65" t="e">
        <f t="shared" si="170"/>
        <v>#DIV/0!</v>
      </c>
      <c r="Z328" s="27"/>
    </row>
    <row r="329" spans="1:26" x14ac:dyDescent="0.25">
      <c r="A329" s="28" t="e">
        <f t="shared" si="164"/>
        <v>#REF!</v>
      </c>
      <c r="B329" s="23">
        <f t="shared" si="180"/>
        <v>61</v>
      </c>
      <c r="C329" s="91"/>
      <c r="D329" s="130"/>
      <c r="E329" s="130"/>
      <c r="F329" s="131"/>
      <c r="G329" s="132"/>
      <c r="H329" s="131"/>
      <c r="J329" s="25"/>
      <c r="K329" s="25"/>
      <c r="L329" s="25"/>
      <c r="M329" s="24" t="e">
        <f t="shared" si="183"/>
        <v>#DIV/0!</v>
      </c>
      <c r="N329" s="24" t="e">
        <f t="shared" si="165"/>
        <v>#DIV/0!</v>
      </c>
      <c r="O329" s="25"/>
      <c r="P329" s="25"/>
      <c r="Q329" s="25"/>
      <c r="S329" s="24" t="e">
        <f t="shared" si="172"/>
        <v>#DIV/0!</v>
      </c>
      <c r="T329" s="30"/>
      <c r="U329" s="29" t="e">
        <f t="shared" si="166"/>
        <v>#DIV/0!</v>
      </c>
      <c r="V329" s="34" t="e">
        <f t="shared" si="167"/>
        <v>#DIV/0!</v>
      </c>
      <c r="W329" s="34" t="e">
        <f t="shared" si="168"/>
        <v>#DIV/0!</v>
      </c>
      <c r="X329" s="65" t="b">
        <f t="shared" si="169"/>
        <v>0</v>
      </c>
      <c r="Y329" s="65" t="e">
        <f t="shared" si="170"/>
        <v>#DIV/0!</v>
      </c>
      <c r="Z329" s="27"/>
    </row>
    <row r="330" spans="1:26" x14ac:dyDescent="0.25">
      <c r="A330" s="28" t="e">
        <f t="shared" si="164"/>
        <v>#REF!</v>
      </c>
      <c r="B330" s="23">
        <f t="shared" si="180"/>
        <v>62</v>
      </c>
      <c r="C330" s="91"/>
      <c r="D330" s="134"/>
      <c r="E330" s="133"/>
      <c r="F330" s="131"/>
      <c r="G330" s="120"/>
      <c r="H330" s="131"/>
      <c r="I330" s="27"/>
      <c r="J330" s="25"/>
      <c r="K330" s="25"/>
      <c r="L330" s="25"/>
      <c r="M330" s="24" t="e">
        <f t="shared" si="183"/>
        <v>#DIV/0!</v>
      </c>
      <c r="N330" s="24" t="e">
        <f t="shared" si="165"/>
        <v>#DIV/0!</v>
      </c>
      <c r="O330" s="25"/>
      <c r="P330" s="25"/>
      <c r="Q330" s="25"/>
      <c r="S330" s="24" t="e">
        <f t="shared" si="172"/>
        <v>#DIV/0!</v>
      </c>
      <c r="T330" s="30"/>
      <c r="U330" s="29" t="e">
        <f t="shared" si="166"/>
        <v>#DIV/0!</v>
      </c>
      <c r="V330" s="34" t="e">
        <f t="shared" si="167"/>
        <v>#DIV/0!</v>
      </c>
      <c r="W330" s="34" t="e">
        <f t="shared" si="168"/>
        <v>#DIV/0!</v>
      </c>
      <c r="X330" s="65" t="b">
        <f t="shared" si="169"/>
        <v>0</v>
      </c>
      <c r="Y330" s="65" t="e">
        <f t="shared" si="170"/>
        <v>#DIV/0!</v>
      </c>
      <c r="Z330" s="27"/>
    </row>
    <row r="331" spans="1:26" x14ac:dyDescent="0.25">
      <c r="A331" s="28" t="e">
        <f t="shared" si="164"/>
        <v>#REF!</v>
      </c>
      <c r="B331" s="23">
        <f t="shared" si="180"/>
        <v>63</v>
      </c>
      <c r="C331" s="91"/>
      <c r="D331" s="130"/>
      <c r="E331" s="130"/>
      <c r="F331" s="131"/>
      <c r="G331" s="132"/>
      <c r="H331" s="131"/>
      <c r="I331" s="27"/>
      <c r="K331" s="25"/>
      <c r="L331" s="25"/>
      <c r="M331" s="24" t="e">
        <f t="shared" si="183"/>
        <v>#DIV/0!</v>
      </c>
      <c r="N331" s="24" t="e">
        <f t="shared" si="165"/>
        <v>#DIV/0!</v>
      </c>
      <c r="O331" s="25"/>
      <c r="P331" s="25"/>
      <c r="Q331" s="25"/>
      <c r="S331" s="24" t="e">
        <f t="shared" si="172"/>
        <v>#DIV/0!</v>
      </c>
      <c r="T331" s="30"/>
      <c r="U331" s="29" t="e">
        <f t="shared" si="166"/>
        <v>#DIV/0!</v>
      </c>
      <c r="V331" s="34" t="e">
        <f t="shared" si="167"/>
        <v>#DIV/0!</v>
      </c>
      <c r="W331" s="34" t="e">
        <f t="shared" si="168"/>
        <v>#DIV/0!</v>
      </c>
      <c r="X331" s="65" t="b">
        <f t="shared" si="169"/>
        <v>0</v>
      </c>
      <c r="Y331" s="65" t="e">
        <f t="shared" si="170"/>
        <v>#DIV/0!</v>
      </c>
      <c r="Z331" s="27"/>
    </row>
    <row r="332" spans="1:26" x14ac:dyDescent="0.25">
      <c r="A332" s="28" t="e">
        <f t="shared" si="164"/>
        <v>#REF!</v>
      </c>
      <c r="B332" s="23">
        <f t="shared" si="180"/>
        <v>64</v>
      </c>
      <c r="C332" s="91"/>
      <c r="D332" s="130"/>
      <c r="E332" s="130"/>
      <c r="F332" s="131"/>
      <c r="G332" s="120"/>
      <c r="H332" s="131"/>
      <c r="I332" s="27"/>
      <c r="J332" s="25"/>
      <c r="K332" s="25"/>
      <c r="L332" s="25"/>
      <c r="M332" s="24" t="e">
        <f t="shared" si="183"/>
        <v>#DIV/0!</v>
      </c>
      <c r="N332" s="24" t="e">
        <f t="shared" si="165"/>
        <v>#DIV/0!</v>
      </c>
      <c r="O332" s="25"/>
      <c r="P332" s="25"/>
      <c r="Q332" s="25"/>
      <c r="S332" s="24" t="e">
        <f t="shared" ref="S332:S339" si="184">AVERAGE(O332:R332)</f>
        <v>#DIV/0!</v>
      </c>
      <c r="T332" s="30"/>
      <c r="U332" s="29" t="e">
        <f t="shared" si="166"/>
        <v>#DIV/0!</v>
      </c>
      <c r="V332" s="34" t="e">
        <f t="shared" si="167"/>
        <v>#DIV/0!</v>
      </c>
      <c r="W332" s="34" t="e">
        <f t="shared" si="168"/>
        <v>#DIV/0!</v>
      </c>
      <c r="X332" s="65" t="b">
        <f t="shared" si="169"/>
        <v>0</v>
      </c>
      <c r="Y332" s="65" t="e">
        <f t="shared" si="170"/>
        <v>#DIV/0!</v>
      </c>
      <c r="Z332" s="27"/>
    </row>
    <row r="333" spans="1:26" x14ac:dyDescent="0.25">
      <c r="A333" s="28" t="e">
        <f t="shared" si="164"/>
        <v>#REF!</v>
      </c>
      <c r="B333" s="23">
        <f t="shared" si="180"/>
        <v>65</v>
      </c>
      <c r="C333" s="91"/>
      <c r="D333" s="130"/>
      <c r="E333" s="130"/>
      <c r="F333" s="131"/>
      <c r="G333" s="132"/>
      <c r="H333" s="131"/>
      <c r="J333" s="25"/>
      <c r="K333" s="25"/>
      <c r="L333" s="25"/>
      <c r="M333" s="24" t="e">
        <f t="shared" si="183"/>
        <v>#DIV/0!</v>
      </c>
      <c r="N333" s="24" t="e">
        <f t="shared" si="165"/>
        <v>#DIV/0!</v>
      </c>
      <c r="O333" s="25"/>
      <c r="P333" s="25"/>
      <c r="Q333" s="25"/>
      <c r="S333" s="24" t="e">
        <f t="shared" si="184"/>
        <v>#DIV/0!</v>
      </c>
      <c r="T333" s="30"/>
      <c r="U333" s="29" t="e">
        <f t="shared" si="166"/>
        <v>#DIV/0!</v>
      </c>
      <c r="V333" s="34" t="e">
        <f t="shared" si="167"/>
        <v>#DIV/0!</v>
      </c>
      <c r="W333" s="34" t="e">
        <f t="shared" si="168"/>
        <v>#DIV/0!</v>
      </c>
      <c r="X333" s="65" t="b">
        <f t="shared" si="169"/>
        <v>0</v>
      </c>
      <c r="Y333" s="65" t="e">
        <f t="shared" si="170"/>
        <v>#DIV/0!</v>
      </c>
      <c r="Z333" s="27"/>
    </row>
    <row r="334" spans="1:26" x14ac:dyDescent="0.25">
      <c r="A334" s="28" t="e">
        <f t="shared" si="164"/>
        <v>#REF!</v>
      </c>
      <c r="B334" s="23">
        <f t="shared" si="180"/>
        <v>66</v>
      </c>
      <c r="C334" s="91"/>
      <c r="D334" s="133"/>
      <c r="E334" s="133"/>
      <c r="F334" s="131"/>
      <c r="G334" s="120"/>
      <c r="H334" s="131"/>
      <c r="J334" s="25"/>
      <c r="K334" s="25"/>
      <c r="L334" s="25"/>
      <c r="M334" s="24" t="e">
        <f t="shared" si="183"/>
        <v>#DIV/0!</v>
      </c>
      <c r="N334" s="24" t="e">
        <f t="shared" ref="N334:N358" si="185">M334*2</f>
        <v>#DIV/0!</v>
      </c>
      <c r="O334" s="25"/>
      <c r="P334" s="25"/>
      <c r="Q334" s="25"/>
      <c r="S334" s="24" t="e">
        <f t="shared" si="184"/>
        <v>#DIV/0!</v>
      </c>
      <c r="T334" s="30"/>
      <c r="U334" s="29" t="e">
        <f t="shared" ref="U334:U358" si="186">SUM(N334 + S334 + T334)</f>
        <v>#DIV/0!</v>
      </c>
      <c r="V334" s="34" t="e">
        <f t="shared" ref="V334:V358" si="187">IF(N334,N334&gt;=56,N334&lt;56)</f>
        <v>#DIV/0!</v>
      </c>
      <c r="W334" s="34" t="e">
        <f t="shared" ref="W334:W358" si="188">IF(S334,S334&gt;=56,S334&lt;56)</f>
        <v>#DIV/0!</v>
      </c>
      <c r="X334" s="65" t="b">
        <f t="shared" ref="X334:X358" si="189">IF(T334,T334=40)</f>
        <v>0</v>
      </c>
      <c r="Y334" s="65" t="e">
        <f t="shared" ref="Y334:Y358" si="190">IF(U334,U334&gt;=140,U334&lt;140)</f>
        <v>#DIV/0!</v>
      </c>
      <c r="Z334" s="27"/>
    </row>
    <row r="335" spans="1:26" x14ac:dyDescent="0.25">
      <c r="A335" s="28" t="e">
        <f t="shared" si="164"/>
        <v>#REF!</v>
      </c>
      <c r="B335" s="23">
        <f t="shared" si="180"/>
        <v>67</v>
      </c>
      <c r="C335" s="91"/>
      <c r="D335" s="133"/>
      <c r="E335" s="133"/>
      <c r="F335" s="131"/>
      <c r="G335" s="120"/>
      <c r="H335" s="131"/>
      <c r="J335" s="25"/>
      <c r="K335" s="25"/>
      <c r="L335" s="25"/>
      <c r="M335" s="24" t="e">
        <f t="shared" si="183"/>
        <v>#DIV/0!</v>
      </c>
      <c r="N335" s="24" t="e">
        <f t="shared" si="185"/>
        <v>#DIV/0!</v>
      </c>
      <c r="O335" s="25"/>
      <c r="P335" s="25"/>
      <c r="Q335" s="25"/>
      <c r="S335" s="24" t="e">
        <f t="shared" si="184"/>
        <v>#DIV/0!</v>
      </c>
      <c r="T335" s="30"/>
      <c r="U335" s="29" t="e">
        <f t="shared" si="186"/>
        <v>#DIV/0!</v>
      </c>
      <c r="V335" s="34" t="e">
        <f t="shared" si="187"/>
        <v>#DIV/0!</v>
      </c>
      <c r="W335" s="34" t="e">
        <f t="shared" si="188"/>
        <v>#DIV/0!</v>
      </c>
      <c r="X335" s="65" t="b">
        <f t="shared" si="189"/>
        <v>0</v>
      </c>
      <c r="Y335" s="65" t="e">
        <f t="shared" si="190"/>
        <v>#DIV/0!</v>
      </c>
      <c r="Z335" s="27"/>
    </row>
    <row r="336" spans="1:26" x14ac:dyDescent="0.25">
      <c r="A336" s="28" t="e">
        <f t="shared" ref="A336:A344" si="191">A335+1</f>
        <v>#REF!</v>
      </c>
      <c r="B336" s="23">
        <f t="shared" si="180"/>
        <v>68</v>
      </c>
      <c r="C336" s="91"/>
      <c r="D336" s="134"/>
      <c r="E336" s="133"/>
      <c r="F336" s="131"/>
      <c r="G336" s="120"/>
      <c r="H336" s="131"/>
      <c r="J336" s="25"/>
      <c r="K336" s="25"/>
      <c r="L336" s="25"/>
      <c r="M336" s="24" t="e">
        <f t="shared" si="183"/>
        <v>#DIV/0!</v>
      </c>
      <c r="N336" s="24" t="e">
        <f t="shared" si="185"/>
        <v>#DIV/0!</v>
      </c>
      <c r="O336" s="25"/>
      <c r="P336" s="25"/>
      <c r="Q336" s="25"/>
      <c r="S336" s="24" t="e">
        <f t="shared" si="184"/>
        <v>#DIV/0!</v>
      </c>
      <c r="T336" s="30"/>
      <c r="U336" s="29" t="e">
        <f t="shared" si="186"/>
        <v>#DIV/0!</v>
      </c>
      <c r="V336" s="34" t="e">
        <f t="shared" si="187"/>
        <v>#DIV/0!</v>
      </c>
      <c r="W336" s="34" t="e">
        <f t="shared" si="188"/>
        <v>#DIV/0!</v>
      </c>
      <c r="X336" s="65" t="b">
        <f t="shared" si="189"/>
        <v>0</v>
      </c>
      <c r="Y336" s="65" t="e">
        <f t="shared" si="190"/>
        <v>#DIV/0!</v>
      </c>
      <c r="Z336" s="27"/>
    </row>
    <row r="337" spans="1:26" x14ac:dyDescent="0.25">
      <c r="A337" s="28" t="e">
        <f t="shared" si="191"/>
        <v>#REF!</v>
      </c>
      <c r="B337" s="23">
        <f t="shared" si="180"/>
        <v>69</v>
      </c>
      <c r="C337" s="91"/>
      <c r="D337" s="133"/>
      <c r="E337" s="133"/>
      <c r="F337" s="131"/>
      <c r="G337" s="120"/>
      <c r="H337" s="131"/>
      <c r="I337" s="27"/>
      <c r="M337" s="24" t="e">
        <f>AVERAGE(I337:L337)</f>
        <v>#DIV/0!</v>
      </c>
      <c r="N337" s="24" t="e">
        <f t="shared" si="185"/>
        <v>#DIV/0!</v>
      </c>
      <c r="O337" s="148"/>
      <c r="P337" s="148"/>
      <c r="Q337" s="28"/>
      <c r="R337" s="30"/>
      <c r="S337" s="29" t="e">
        <f>AVERAGE(O337:R337)</f>
        <v>#DIV/0!</v>
      </c>
      <c r="T337" s="30"/>
      <c r="U337" s="29" t="e">
        <f t="shared" si="186"/>
        <v>#DIV/0!</v>
      </c>
      <c r="V337" s="34" t="e">
        <f t="shared" si="187"/>
        <v>#DIV/0!</v>
      </c>
      <c r="W337" s="34" t="e">
        <f t="shared" si="188"/>
        <v>#DIV/0!</v>
      </c>
      <c r="X337" s="65" t="b">
        <f t="shared" si="189"/>
        <v>0</v>
      </c>
      <c r="Y337" s="65" t="e">
        <f t="shared" si="190"/>
        <v>#DIV/0!</v>
      </c>
      <c r="Z337" s="27"/>
    </row>
    <row r="338" spans="1:26" x14ac:dyDescent="0.25">
      <c r="A338" s="28" t="e">
        <f t="shared" si="191"/>
        <v>#REF!</v>
      </c>
      <c r="B338" s="23">
        <f t="shared" si="180"/>
        <v>70</v>
      </c>
      <c r="C338" s="91"/>
      <c r="D338" s="134"/>
      <c r="E338" s="133"/>
      <c r="F338" s="131"/>
      <c r="G338" s="120"/>
      <c r="H338" s="131"/>
      <c r="I338" s="27"/>
      <c r="J338" s="25"/>
      <c r="K338" s="25"/>
      <c r="L338" s="25"/>
      <c r="M338" s="24" t="e">
        <f t="shared" si="183"/>
        <v>#DIV/0!</v>
      </c>
      <c r="N338" s="24" t="e">
        <f t="shared" si="185"/>
        <v>#DIV/0!</v>
      </c>
      <c r="O338" s="25"/>
      <c r="P338" s="25"/>
      <c r="Q338" s="25"/>
      <c r="S338" s="24" t="e">
        <f t="shared" si="184"/>
        <v>#DIV/0!</v>
      </c>
      <c r="T338" s="30"/>
      <c r="U338" s="29" t="e">
        <f t="shared" si="186"/>
        <v>#DIV/0!</v>
      </c>
      <c r="V338" s="34" t="e">
        <f t="shared" si="187"/>
        <v>#DIV/0!</v>
      </c>
      <c r="W338" s="34" t="e">
        <f t="shared" si="188"/>
        <v>#DIV/0!</v>
      </c>
      <c r="X338" s="65" t="b">
        <f t="shared" si="189"/>
        <v>0</v>
      </c>
      <c r="Y338" s="65" t="e">
        <f t="shared" si="190"/>
        <v>#DIV/0!</v>
      </c>
      <c r="Z338" s="27"/>
    </row>
    <row r="339" spans="1:26" x14ac:dyDescent="0.25">
      <c r="A339" s="28" t="e">
        <f t="shared" si="191"/>
        <v>#REF!</v>
      </c>
      <c r="B339" s="23">
        <f t="shared" si="180"/>
        <v>71</v>
      </c>
      <c r="C339" s="91"/>
      <c r="D339" s="130"/>
      <c r="E339" s="130"/>
      <c r="F339" s="131"/>
      <c r="G339" s="120"/>
      <c r="H339" s="131"/>
      <c r="M339" s="24" t="e">
        <f t="shared" si="183"/>
        <v>#DIV/0!</v>
      </c>
      <c r="N339" s="24" t="e">
        <f t="shared" si="185"/>
        <v>#DIV/0!</v>
      </c>
      <c r="O339" s="148"/>
      <c r="P339" s="148"/>
      <c r="Q339" s="28"/>
      <c r="R339" s="30"/>
      <c r="S339" s="29" t="e">
        <f t="shared" si="184"/>
        <v>#DIV/0!</v>
      </c>
      <c r="T339" s="30"/>
      <c r="U339" s="29" t="e">
        <f t="shared" si="186"/>
        <v>#DIV/0!</v>
      </c>
      <c r="V339" s="34" t="e">
        <f t="shared" si="187"/>
        <v>#DIV/0!</v>
      </c>
      <c r="W339" s="34" t="e">
        <f t="shared" si="188"/>
        <v>#DIV/0!</v>
      </c>
      <c r="X339" s="65" t="b">
        <f t="shared" si="189"/>
        <v>0</v>
      </c>
      <c r="Y339" s="65" t="e">
        <f t="shared" si="190"/>
        <v>#DIV/0!</v>
      </c>
      <c r="Z339" s="27"/>
    </row>
    <row r="340" spans="1:26" x14ac:dyDescent="0.25">
      <c r="A340" s="28" t="e">
        <f t="shared" si="191"/>
        <v>#REF!</v>
      </c>
      <c r="B340" s="23">
        <f t="shared" si="180"/>
        <v>72</v>
      </c>
      <c r="C340" s="91"/>
      <c r="D340" s="130"/>
      <c r="E340" s="130"/>
      <c r="F340" s="131"/>
      <c r="G340" s="120"/>
      <c r="H340" s="131"/>
      <c r="J340" s="25"/>
      <c r="K340" s="25"/>
      <c r="L340" s="25"/>
      <c r="M340" s="24" t="e">
        <f>AVERAGE(I340:L340)</f>
        <v>#DIV/0!</v>
      </c>
      <c r="N340" s="24" t="e">
        <f t="shared" si="185"/>
        <v>#DIV/0!</v>
      </c>
      <c r="O340" s="25"/>
      <c r="P340" s="25"/>
      <c r="Q340" s="25"/>
      <c r="S340" s="24" t="e">
        <f>AVERAGE(O340:R340)</f>
        <v>#DIV/0!</v>
      </c>
      <c r="T340" s="30"/>
      <c r="U340" s="29" t="e">
        <f t="shared" si="186"/>
        <v>#DIV/0!</v>
      </c>
      <c r="V340" s="34" t="e">
        <f t="shared" si="187"/>
        <v>#DIV/0!</v>
      </c>
      <c r="W340" s="34" t="e">
        <f t="shared" si="188"/>
        <v>#DIV/0!</v>
      </c>
      <c r="X340" s="65" t="b">
        <f t="shared" si="189"/>
        <v>0</v>
      </c>
      <c r="Y340" s="65" t="e">
        <f t="shared" si="190"/>
        <v>#DIV/0!</v>
      </c>
      <c r="Z340" s="27"/>
    </row>
    <row r="341" spans="1:26" x14ac:dyDescent="0.25">
      <c r="A341" s="28" t="e">
        <f t="shared" si="191"/>
        <v>#REF!</v>
      </c>
      <c r="B341" s="23">
        <f t="shared" si="180"/>
        <v>73</v>
      </c>
      <c r="C341" s="91"/>
      <c r="D341" s="130"/>
      <c r="E341" s="130"/>
      <c r="F341" s="131"/>
      <c r="G341" s="120"/>
      <c r="H341" s="131"/>
      <c r="M341" s="24" t="e">
        <f t="shared" si="183"/>
        <v>#DIV/0!</v>
      </c>
      <c r="N341" s="24" t="e">
        <f t="shared" si="185"/>
        <v>#DIV/0!</v>
      </c>
      <c r="O341" s="148"/>
      <c r="P341" s="148"/>
      <c r="Q341" s="28"/>
      <c r="R341" s="30"/>
      <c r="S341" s="29" t="e">
        <f t="shared" ref="S341:S358" si="192">AVERAGE(O341:R341)</f>
        <v>#DIV/0!</v>
      </c>
      <c r="T341" s="30"/>
      <c r="U341" s="29" t="e">
        <f t="shared" si="186"/>
        <v>#DIV/0!</v>
      </c>
      <c r="V341" s="34" t="e">
        <f t="shared" si="187"/>
        <v>#DIV/0!</v>
      </c>
      <c r="W341" s="34" t="e">
        <f t="shared" si="188"/>
        <v>#DIV/0!</v>
      </c>
      <c r="X341" s="65" t="b">
        <f t="shared" si="189"/>
        <v>0</v>
      </c>
      <c r="Y341" s="65" t="e">
        <f t="shared" si="190"/>
        <v>#DIV/0!</v>
      </c>
      <c r="Z341" s="27"/>
    </row>
    <row r="342" spans="1:26" x14ac:dyDescent="0.25">
      <c r="A342" s="28" t="e">
        <f t="shared" si="191"/>
        <v>#REF!</v>
      </c>
      <c r="B342" s="23">
        <f t="shared" si="180"/>
        <v>74</v>
      </c>
      <c r="C342" s="91"/>
      <c r="D342" s="130"/>
      <c r="E342" s="130"/>
      <c r="F342" s="131"/>
      <c r="G342" s="120"/>
      <c r="H342" s="131"/>
      <c r="I342" s="79"/>
      <c r="J342" s="79"/>
      <c r="K342" s="79"/>
      <c r="L342" s="79"/>
      <c r="M342" s="24" t="e">
        <f t="shared" si="183"/>
        <v>#DIV/0!</v>
      </c>
      <c r="N342" s="24" t="e">
        <f t="shared" si="185"/>
        <v>#DIV/0!</v>
      </c>
      <c r="O342" s="79"/>
      <c r="P342" s="79"/>
      <c r="Q342" s="89"/>
      <c r="R342" s="90"/>
      <c r="S342" s="29" t="e">
        <f t="shared" si="192"/>
        <v>#DIV/0!</v>
      </c>
      <c r="T342" s="30"/>
      <c r="U342" s="29" t="e">
        <f t="shared" si="186"/>
        <v>#DIV/0!</v>
      </c>
      <c r="V342" s="34" t="e">
        <f t="shared" si="187"/>
        <v>#DIV/0!</v>
      </c>
      <c r="W342" s="34" t="e">
        <f t="shared" si="188"/>
        <v>#DIV/0!</v>
      </c>
      <c r="X342" s="65" t="b">
        <f t="shared" si="189"/>
        <v>0</v>
      </c>
      <c r="Y342" s="65" t="e">
        <f t="shared" si="190"/>
        <v>#DIV/0!</v>
      </c>
      <c r="Z342" s="27"/>
    </row>
    <row r="343" spans="1:26" x14ac:dyDescent="0.25">
      <c r="A343" s="28" t="e">
        <f t="shared" si="191"/>
        <v>#REF!</v>
      </c>
      <c r="B343" s="23">
        <f t="shared" si="180"/>
        <v>75</v>
      </c>
      <c r="C343" s="91"/>
      <c r="D343" s="130"/>
      <c r="E343" s="130"/>
      <c r="F343" s="131"/>
      <c r="G343" s="120"/>
      <c r="H343" s="131"/>
      <c r="I343" s="79"/>
      <c r="J343" s="79"/>
      <c r="K343" s="79"/>
      <c r="L343" s="79"/>
      <c r="M343" s="24" t="e">
        <f t="shared" si="183"/>
        <v>#DIV/0!</v>
      </c>
      <c r="N343" s="24" t="e">
        <f t="shared" si="185"/>
        <v>#DIV/0!</v>
      </c>
      <c r="O343" s="79"/>
      <c r="P343" s="79"/>
      <c r="Q343" s="89"/>
      <c r="R343" s="90"/>
      <c r="S343" s="29" t="e">
        <f t="shared" si="192"/>
        <v>#DIV/0!</v>
      </c>
      <c r="T343" s="30"/>
      <c r="U343" s="29" t="e">
        <f t="shared" si="186"/>
        <v>#DIV/0!</v>
      </c>
      <c r="V343" s="34" t="e">
        <f t="shared" si="187"/>
        <v>#DIV/0!</v>
      </c>
      <c r="W343" s="34" t="e">
        <f t="shared" si="188"/>
        <v>#DIV/0!</v>
      </c>
      <c r="X343" s="65" t="b">
        <f t="shared" si="189"/>
        <v>0</v>
      </c>
      <c r="Y343" s="65" t="e">
        <f t="shared" si="190"/>
        <v>#DIV/0!</v>
      </c>
      <c r="Z343" s="27"/>
    </row>
    <row r="344" spans="1:26" x14ac:dyDescent="0.25">
      <c r="A344" s="28" t="e">
        <f t="shared" si="191"/>
        <v>#REF!</v>
      </c>
      <c r="B344" s="23">
        <f t="shared" si="180"/>
        <v>76</v>
      </c>
      <c r="C344" s="91"/>
      <c r="D344" s="123"/>
      <c r="E344" s="123"/>
      <c r="F344" s="139"/>
      <c r="G344" s="120"/>
      <c r="H344" s="139"/>
      <c r="I344" s="79"/>
      <c r="J344" s="79"/>
      <c r="K344" s="79"/>
      <c r="L344" s="79"/>
      <c r="M344" s="24" t="e">
        <f t="shared" si="183"/>
        <v>#DIV/0!</v>
      </c>
      <c r="N344" s="24" t="e">
        <f t="shared" si="185"/>
        <v>#DIV/0!</v>
      </c>
      <c r="O344" s="79"/>
      <c r="P344" s="79"/>
      <c r="Q344" s="89"/>
      <c r="R344" s="90"/>
      <c r="S344" s="29" t="e">
        <f t="shared" si="192"/>
        <v>#DIV/0!</v>
      </c>
      <c r="T344" s="30"/>
      <c r="U344" s="29" t="e">
        <f t="shared" si="186"/>
        <v>#DIV/0!</v>
      </c>
      <c r="V344" s="34" t="e">
        <f t="shared" si="187"/>
        <v>#DIV/0!</v>
      </c>
      <c r="W344" s="34" t="e">
        <f t="shared" si="188"/>
        <v>#DIV/0!</v>
      </c>
      <c r="X344" s="65" t="b">
        <f t="shared" si="189"/>
        <v>0</v>
      </c>
      <c r="Y344" s="65" t="e">
        <f t="shared" si="190"/>
        <v>#DIV/0!</v>
      </c>
      <c r="Z344" s="27"/>
    </row>
    <row r="345" spans="1:26" x14ac:dyDescent="0.25">
      <c r="A345" s="28" t="e">
        <f t="shared" si="164"/>
        <v>#REF!</v>
      </c>
      <c r="B345" s="23">
        <f t="shared" si="180"/>
        <v>77</v>
      </c>
      <c r="C345" s="91"/>
      <c r="D345" s="130"/>
      <c r="E345" s="130"/>
      <c r="F345" s="131"/>
      <c r="G345" s="120"/>
      <c r="H345" s="131"/>
      <c r="I345" s="79"/>
      <c r="J345" s="79"/>
      <c r="K345" s="79"/>
      <c r="L345" s="79"/>
      <c r="M345" s="24" t="e">
        <f t="shared" si="183"/>
        <v>#DIV/0!</v>
      </c>
      <c r="N345" s="24" t="e">
        <f t="shared" si="185"/>
        <v>#DIV/0!</v>
      </c>
      <c r="O345" s="79"/>
      <c r="P345" s="79"/>
      <c r="Q345" s="89"/>
      <c r="R345" s="90"/>
      <c r="S345" s="29" t="e">
        <f t="shared" si="192"/>
        <v>#DIV/0!</v>
      </c>
      <c r="T345" s="30"/>
      <c r="U345" s="29" t="e">
        <f t="shared" si="186"/>
        <v>#DIV/0!</v>
      </c>
      <c r="V345" s="34" t="e">
        <f t="shared" si="187"/>
        <v>#DIV/0!</v>
      </c>
      <c r="W345" s="34" t="e">
        <f t="shared" si="188"/>
        <v>#DIV/0!</v>
      </c>
      <c r="X345" s="65" t="b">
        <f t="shared" si="189"/>
        <v>0</v>
      </c>
      <c r="Y345" s="65" t="e">
        <f t="shared" si="190"/>
        <v>#DIV/0!</v>
      </c>
      <c r="Z345" s="27"/>
    </row>
    <row r="346" spans="1:26" x14ac:dyDescent="0.25">
      <c r="A346" s="28" t="e">
        <f t="shared" ref="A346" si="193">A345+1</f>
        <v>#REF!</v>
      </c>
      <c r="B346" s="23">
        <f t="shared" si="180"/>
        <v>78</v>
      </c>
      <c r="C346" s="91"/>
      <c r="D346" s="136"/>
      <c r="E346" s="136"/>
      <c r="F346" s="131"/>
      <c r="G346" s="120"/>
      <c r="H346" s="131"/>
      <c r="I346" s="79"/>
      <c r="J346" s="79"/>
      <c r="K346" s="79"/>
      <c r="L346" s="79"/>
      <c r="M346" s="24" t="e">
        <f t="shared" si="183"/>
        <v>#DIV/0!</v>
      </c>
      <c r="N346" s="24" t="e">
        <f t="shared" si="185"/>
        <v>#DIV/0!</v>
      </c>
      <c r="O346" s="79"/>
      <c r="P346" s="79"/>
      <c r="Q346" s="89"/>
      <c r="R346" s="90"/>
      <c r="S346" s="29" t="e">
        <f t="shared" si="192"/>
        <v>#DIV/0!</v>
      </c>
      <c r="T346" s="30"/>
      <c r="U346" s="29" t="e">
        <f t="shared" si="186"/>
        <v>#DIV/0!</v>
      </c>
      <c r="V346" s="34" t="e">
        <f t="shared" si="187"/>
        <v>#DIV/0!</v>
      </c>
      <c r="W346" s="34" t="e">
        <f t="shared" si="188"/>
        <v>#DIV/0!</v>
      </c>
      <c r="X346" s="65" t="b">
        <f t="shared" si="189"/>
        <v>0</v>
      </c>
      <c r="Y346" s="65" t="e">
        <f t="shared" si="190"/>
        <v>#DIV/0!</v>
      </c>
      <c r="Z346" s="27"/>
    </row>
    <row r="347" spans="1:26" x14ac:dyDescent="0.25">
      <c r="A347" s="28" t="e">
        <f t="shared" ref="A347" si="194">A346+1</f>
        <v>#REF!</v>
      </c>
      <c r="B347" s="23">
        <f t="shared" si="180"/>
        <v>79</v>
      </c>
      <c r="C347" s="91"/>
      <c r="D347" s="130"/>
      <c r="E347" s="130"/>
      <c r="F347" s="131"/>
      <c r="G347" s="120"/>
      <c r="H347" s="131"/>
      <c r="I347" s="79"/>
      <c r="J347" s="79"/>
      <c r="K347" s="79"/>
      <c r="L347" s="79"/>
      <c r="M347" s="24" t="e">
        <f t="shared" si="183"/>
        <v>#DIV/0!</v>
      </c>
      <c r="N347" s="24" t="e">
        <f t="shared" si="185"/>
        <v>#DIV/0!</v>
      </c>
      <c r="O347" s="79"/>
      <c r="P347" s="79"/>
      <c r="Q347" s="89"/>
      <c r="R347" s="90"/>
      <c r="S347" s="29" t="e">
        <f t="shared" si="192"/>
        <v>#DIV/0!</v>
      </c>
      <c r="T347" s="30"/>
      <c r="U347" s="29" t="e">
        <f t="shared" si="186"/>
        <v>#DIV/0!</v>
      </c>
      <c r="V347" s="34" t="e">
        <f t="shared" si="187"/>
        <v>#DIV/0!</v>
      </c>
      <c r="W347" s="34" t="e">
        <f t="shared" si="188"/>
        <v>#DIV/0!</v>
      </c>
      <c r="X347" s="65" t="b">
        <f t="shared" si="189"/>
        <v>0</v>
      </c>
      <c r="Y347" s="65" t="e">
        <f t="shared" si="190"/>
        <v>#DIV/0!</v>
      </c>
      <c r="Z347" s="27"/>
    </row>
    <row r="348" spans="1:26" x14ac:dyDescent="0.25">
      <c r="A348" s="28" t="e">
        <f t="shared" ref="A348" si="195">A347+1</f>
        <v>#REF!</v>
      </c>
      <c r="B348" s="23">
        <f t="shared" si="180"/>
        <v>80</v>
      </c>
      <c r="C348" s="91"/>
      <c r="D348" s="130"/>
      <c r="E348" s="130"/>
      <c r="F348" s="131"/>
      <c r="G348" s="120"/>
      <c r="H348" s="131"/>
      <c r="I348" s="79"/>
      <c r="J348" s="79"/>
      <c r="K348" s="79"/>
      <c r="L348" s="79"/>
      <c r="M348" s="24" t="e">
        <f t="shared" si="183"/>
        <v>#DIV/0!</v>
      </c>
      <c r="N348" s="24" t="e">
        <f t="shared" si="185"/>
        <v>#DIV/0!</v>
      </c>
      <c r="O348" s="79"/>
      <c r="P348" s="79"/>
      <c r="Q348" s="89"/>
      <c r="R348" s="90"/>
      <c r="S348" s="29" t="e">
        <f t="shared" si="192"/>
        <v>#DIV/0!</v>
      </c>
      <c r="T348" s="30"/>
      <c r="U348" s="29" t="e">
        <f t="shared" si="186"/>
        <v>#DIV/0!</v>
      </c>
      <c r="V348" s="34" t="e">
        <f t="shared" si="187"/>
        <v>#DIV/0!</v>
      </c>
      <c r="W348" s="34" t="e">
        <f t="shared" si="188"/>
        <v>#DIV/0!</v>
      </c>
      <c r="X348" s="65" t="b">
        <f t="shared" si="189"/>
        <v>0</v>
      </c>
      <c r="Y348" s="65" t="e">
        <f t="shared" si="190"/>
        <v>#DIV/0!</v>
      </c>
      <c r="Z348" s="27"/>
    </row>
    <row r="349" spans="1:26" x14ac:dyDescent="0.25">
      <c r="A349" s="28" t="e">
        <f t="shared" ref="A349:A358" si="196">A348+1</f>
        <v>#REF!</v>
      </c>
      <c r="B349" s="23">
        <f t="shared" si="180"/>
        <v>81</v>
      </c>
      <c r="C349" s="91"/>
      <c r="D349" s="130"/>
      <c r="E349" s="130"/>
      <c r="F349" s="131"/>
      <c r="G349" s="120"/>
      <c r="H349" s="131"/>
      <c r="M349" s="24" t="e">
        <f t="shared" si="183"/>
        <v>#DIV/0!</v>
      </c>
      <c r="N349" s="24" t="e">
        <f t="shared" si="185"/>
        <v>#DIV/0!</v>
      </c>
      <c r="O349" s="148"/>
      <c r="P349" s="148"/>
      <c r="Q349" s="28"/>
      <c r="R349" s="30"/>
      <c r="S349" s="29" t="e">
        <f t="shared" si="192"/>
        <v>#DIV/0!</v>
      </c>
      <c r="T349" s="30"/>
      <c r="U349" s="29" t="e">
        <f t="shared" si="186"/>
        <v>#DIV/0!</v>
      </c>
      <c r="V349" s="34" t="e">
        <f t="shared" si="187"/>
        <v>#DIV/0!</v>
      </c>
      <c r="W349" s="34" t="e">
        <f t="shared" si="188"/>
        <v>#DIV/0!</v>
      </c>
      <c r="X349" s="65" t="b">
        <f t="shared" si="189"/>
        <v>0</v>
      </c>
      <c r="Y349" s="65" t="e">
        <f t="shared" si="190"/>
        <v>#DIV/0!</v>
      </c>
      <c r="Z349" s="27"/>
    </row>
    <row r="350" spans="1:26" x14ac:dyDescent="0.25">
      <c r="A350" s="28" t="e">
        <f t="shared" si="196"/>
        <v>#REF!</v>
      </c>
      <c r="B350" s="23">
        <f t="shared" si="180"/>
        <v>82</v>
      </c>
      <c r="C350" s="91"/>
      <c r="D350" s="136"/>
      <c r="E350" s="136"/>
      <c r="F350" s="131"/>
      <c r="G350" s="120"/>
      <c r="H350" s="131"/>
      <c r="M350" s="24" t="e">
        <f t="shared" si="183"/>
        <v>#DIV/0!</v>
      </c>
      <c r="N350" s="24" t="e">
        <f t="shared" si="185"/>
        <v>#DIV/0!</v>
      </c>
      <c r="O350" s="148"/>
      <c r="P350" s="148"/>
      <c r="Q350" s="28"/>
      <c r="R350" s="30"/>
      <c r="S350" s="29" t="e">
        <f t="shared" si="192"/>
        <v>#DIV/0!</v>
      </c>
      <c r="T350" s="30"/>
      <c r="U350" s="29" t="e">
        <f t="shared" si="186"/>
        <v>#DIV/0!</v>
      </c>
      <c r="V350" s="34" t="e">
        <f t="shared" si="187"/>
        <v>#DIV/0!</v>
      </c>
      <c r="W350" s="34" t="e">
        <f t="shared" si="188"/>
        <v>#DIV/0!</v>
      </c>
      <c r="X350" s="65" t="b">
        <f t="shared" si="189"/>
        <v>0</v>
      </c>
      <c r="Y350" s="65" t="e">
        <f t="shared" si="190"/>
        <v>#DIV/0!</v>
      </c>
      <c r="Z350" s="27"/>
    </row>
    <row r="351" spans="1:26" s="28" customFormat="1" x14ac:dyDescent="0.25">
      <c r="A351" s="28" t="e">
        <f t="shared" si="196"/>
        <v>#REF!</v>
      </c>
      <c r="B351" s="23">
        <f t="shared" si="180"/>
        <v>83</v>
      </c>
      <c r="C351" s="91"/>
      <c r="D351" s="133"/>
      <c r="E351" s="133"/>
      <c r="F351" s="131"/>
      <c r="G351" s="120"/>
      <c r="H351" s="131"/>
      <c r="I351" s="23"/>
      <c r="J351" s="23"/>
      <c r="K351" s="23"/>
      <c r="L351" s="23"/>
      <c r="M351" s="24" t="e">
        <f t="shared" si="183"/>
        <v>#DIV/0!</v>
      </c>
      <c r="N351" s="24" t="e">
        <f t="shared" si="185"/>
        <v>#DIV/0!</v>
      </c>
      <c r="O351" s="148"/>
      <c r="P351" s="148"/>
      <c r="R351" s="30"/>
      <c r="S351" s="29" t="e">
        <f t="shared" si="192"/>
        <v>#DIV/0!</v>
      </c>
      <c r="T351" s="30"/>
      <c r="U351" s="29" t="e">
        <f t="shared" si="186"/>
        <v>#DIV/0!</v>
      </c>
      <c r="V351" s="34" t="e">
        <f t="shared" si="187"/>
        <v>#DIV/0!</v>
      </c>
      <c r="W351" s="34" t="e">
        <f t="shared" si="188"/>
        <v>#DIV/0!</v>
      </c>
      <c r="X351" s="65" t="b">
        <f t="shared" si="189"/>
        <v>0</v>
      </c>
      <c r="Y351" s="65" t="e">
        <f t="shared" si="190"/>
        <v>#DIV/0!</v>
      </c>
    </row>
    <row r="352" spans="1:26" s="28" customFormat="1" x14ac:dyDescent="0.25">
      <c r="A352" s="28" t="e">
        <f t="shared" si="196"/>
        <v>#REF!</v>
      </c>
      <c r="B352" s="23">
        <f t="shared" si="180"/>
        <v>84</v>
      </c>
      <c r="C352" s="91"/>
      <c r="D352" s="130"/>
      <c r="E352" s="130"/>
      <c r="F352" s="131"/>
      <c r="G352" s="120"/>
      <c r="H352" s="131"/>
      <c r="I352" s="23"/>
      <c r="J352" s="23"/>
      <c r="K352" s="23"/>
      <c r="L352" s="23"/>
      <c r="M352" s="24" t="e">
        <f t="shared" si="183"/>
        <v>#DIV/0!</v>
      </c>
      <c r="N352" s="24" t="e">
        <f t="shared" si="185"/>
        <v>#DIV/0!</v>
      </c>
      <c r="O352" s="148"/>
      <c r="P352" s="148"/>
      <c r="R352" s="30"/>
      <c r="S352" s="29" t="e">
        <f t="shared" si="192"/>
        <v>#DIV/0!</v>
      </c>
      <c r="T352" s="30"/>
      <c r="U352" s="29" t="e">
        <f t="shared" si="186"/>
        <v>#DIV/0!</v>
      </c>
      <c r="V352" s="34" t="e">
        <f t="shared" si="187"/>
        <v>#DIV/0!</v>
      </c>
      <c r="W352" s="34" t="e">
        <f t="shared" si="188"/>
        <v>#DIV/0!</v>
      </c>
      <c r="X352" s="65" t="b">
        <f t="shared" si="189"/>
        <v>0</v>
      </c>
      <c r="Y352" s="65" t="e">
        <f t="shared" si="190"/>
        <v>#DIV/0!</v>
      </c>
    </row>
    <row r="353" spans="1:27" s="28" customFormat="1" x14ac:dyDescent="0.25">
      <c r="A353" s="28" t="e">
        <f t="shared" si="196"/>
        <v>#REF!</v>
      </c>
      <c r="B353" s="23">
        <f t="shared" si="180"/>
        <v>85</v>
      </c>
      <c r="C353" s="91"/>
      <c r="D353" s="136"/>
      <c r="E353" s="136"/>
      <c r="F353" s="131"/>
      <c r="G353" s="120"/>
      <c r="H353" s="131"/>
      <c r="I353" s="23"/>
      <c r="J353" s="23"/>
      <c r="K353" s="23"/>
      <c r="L353" s="23"/>
      <c r="M353" s="24" t="e">
        <f t="shared" si="183"/>
        <v>#DIV/0!</v>
      </c>
      <c r="N353" s="24" t="e">
        <f t="shared" si="185"/>
        <v>#DIV/0!</v>
      </c>
      <c r="O353" s="148"/>
      <c r="P353" s="148"/>
      <c r="R353" s="30"/>
      <c r="S353" s="29" t="e">
        <f t="shared" si="192"/>
        <v>#DIV/0!</v>
      </c>
      <c r="T353" s="30"/>
      <c r="U353" s="29" t="e">
        <f t="shared" si="186"/>
        <v>#DIV/0!</v>
      </c>
      <c r="V353" s="34" t="e">
        <f t="shared" si="187"/>
        <v>#DIV/0!</v>
      </c>
      <c r="W353" s="34" t="e">
        <f t="shared" si="188"/>
        <v>#DIV/0!</v>
      </c>
      <c r="X353" s="65" t="b">
        <f t="shared" si="189"/>
        <v>0</v>
      </c>
      <c r="Y353" s="65" t="e">
        <f t="shared" si="190"/>
        <v>#DIV/0!</v>
      </c>
    </row>
    <row r="354" spans="1:27" s="28" customFormat="1" x14ac:dyDescent="0.25">
      <c r="A354" s="28" t="e">
        <f t="shared" si="196"/>
        <v>#REF!</v>
      </c>
      <c r="B354" s="23">
        <f t="shared" si="180"/>
        <v>86</v>
      </c>
      <c r="C354" s="91"/>
      <c r="D354" s="130"/>
      <c r="E354" s="130"/>
      <c r="F354" s="131"/>
      <c r="G354" s="120"/>
      <c r="H354" s="131"/>
      <c r="I354" s="23"/>
      <c r="J354" s="23"/>
      <c r="K354" s="23"/>
      <c r="L354" s="23"/>
      <c r="M354" s="24" t="e">
        <f t="shared" si="183"/>
        <v>#DIV/0!</v>
      </c>
      <c r="N354" s="24" t="e">
        <f t="shared" si="185"/>
        <v>#DIV/0!</v>
      </c>
      <c r="O354" s="148"/>
      <c r="P354" s="148"/>
      <c r="R354" s="30"/>
      <c r="S354" s="29" t="e">
        <f t="shared" si="192"/>
        <v>#DIV/0!</v>
      </c>
      <c r="T354" s="30"/>
      <c r="U354" s="29" t="e">
        <f t="shared" si="186"/>
        <v>#DIV/0!</v>
      </c>
      <c r="V354" s="34" t="e">
        <f t="shared" si="187"/>
        <v>#DIV/0!</v>
      </c>
      <c r="W354" s="34" t="e">
        <f t="shared" si="188"/>
        <v>#DIV/0!</v>
      </c>
      <c r="X354" s="65" t="b">
        <f t="shared" si="189"/>
        <v>0</v>
      </c>
      <c r="Y354" s="65" t="e">
        <f t="shared" si="190"/>
        <v>#DIV/0!</v>
      </c>
    </row>
    <row r="355" spans="1:27" x14ac:dyDescent="0.25">
      <c r="A355" s="28" t="e">
        <f t="shared" si="196"/>
        <v>#REF!</v>
      </c>
      <c r="B355" s="23">
        <f t="shared" si="180"/>
        <v>87</v>
      </c>
      <c r="C355" s="91"/>
      <c r="D355" s="130"/>
      <c r="E355" s="130"/>
      <c r="F355" s="131"/>
      <c r="G355" s="120"/>
      <c r="H355" s="131"/>
      <c r="M355" s="23" t="e">
        <f t="shared" si="183"/>
        <v>#DIV/0!</v>
      </c>
      <c r="N355" s="24" t="e">
        <f t="shared" si="185"/>
        <v>#DIV/0!</v>
      </c>
      <c r="P355" s="148"/>
      <c r="Q355" s="148"/>
      <c r="S355" s="24" t="e">
        <f t="shared" si="192"/>
        <v>#DIV/0!</v>
      </c>
      <c r="T355" s="30"/>
      <c r="U355" s="29" t="e">
        <f t="shared" si="186"/>
        <v>#DIV/0!</v>
      </c>
      <c r="V355" s="34" t="e">
        <f t="shared" si="187"/>
        <v>#DIV/0!</v>
      </c>
      <c r="W355" s="34" t="e">
        <f t="shared" si="188"/>
        <v>#DIV/0!</v>
      </c>
      <c r="X355" s="65" t="b">
        <f t="shared" si="189"/>
        <v>0</v>
      </c>
      <c r="Y355" s="65" t="e">
        <f t="shared" si="190"/>
        <v>#DIV/0!</v>
      </c>
      <c r="Z355" s="27"/>
    </row>
    <row r="356" spans="1:27" x14ac:dyDescent="0.25">
      <c r="A356" s="28" t="e">
        <f t="shared" si="196"/>
        <v>#REF!</v>
      </c>
      <c r="B356" s="23">
        <f t="shared" si="180"/>
        <v>88</v>
      </c>
      <c r="C356" s="91"/>
      <c r="D356" s="130"/>
      <c r="E356" s="130"/>
      <c r="F356" s="131"/>
      <c r="G356" s="120"/>
      <c r="H356" s="131"/>
      <c r="I356" s="37"/>
      <c r="J356" s="37"/>
      <c r="K356" s="37"/>
      <c r="L356" s="37"/>
      <c r="M356" s="24" t="e">
        <f t="shared" si="183"/>
        <v>#DIV/0!</v>
      </c>
      <c r="N356" s="24" t="e">
        <f t="shared" si="185"/>
        <v>#DIV/0!</v>
      </c>
      <c r="O356" s="37"/>
      <c r="P356" s="37"/>
      <c r="Q356" s="37"/>
      <c r="R356" s="38"/>
      <c r="S356" s="24" t="e">
        <f t="shared" si="192"/>
        <v>#DIV/0!</v>
      </c>
      <c r="T356" s="30"/>
      <c r="U356" s="29" t="e">
        <f t="shared" si="186"/>
        <v>#DIV/0!</v>
      </c>
      <c r="V356" s="34" t="e">
        <f t="shared" si="187"/>
        <v>#DIV/0!</v>
      </c>
      <c r="W356" s="34" t="e">
        <f t="shared" si="188"/>
        <v>#DIV/0!</v>
      </c>
      <c r="X356" s="65" t="b">
        <f t="shared" si="189"/>
        <v>0</v>
      </c>
      <c r="Y356" s="65" t="e">
        <f t="shared" si="190"/>
        <v>#DIV/0!</v>
      </c>
      <c r="Z356" s="27"/>
    </row>
    <row r="357" spans="1:27" x14ac:dyDescent="0.25">
      <c r="A357" s="28" t="e">
        <f t="shared" si="196"/>
        <v>#REF!</v>
      </c>
      <c r="B357" s="23">
        <f t="shared" si="180"/>
        <v>89</v>
      </c>
      <c r="C357" s="91"/>
      <c r="D357" s="130"/>
      <c r="E357" s="130"/>
      <c r="F357" s="131"/>
      <c r="G357" s="120"/>
      <c r="H357" s="131"/>
      <c r="J357" s="79"/>
      <c r="M357" s="23" t="e">
        <f t="shared" si="183"/>
        <v>#DIV/0!</v>
      </c>
      <c r="N357" s="24" t="e">
        <f t="shared" si="185"/>
        <v>#DIV/0!</v>
      </c>
      <c r="P357" s="148"/>
      <c r="Q357" s="148"/>
      <c r="S357" s="24" t="e">
        <f t="shared" si="192"/>
        <v>#DIV/0!</v>
      </c>
      <c r="T357" s="30"/>
      <c r="U357" s="29" t="e">
        <f t="shared" si="186"/>
        <v>#DIV/0!</v>
      </c>
      <c r="V357" s="34" t="e">
        <f t="shared" si="187"/>
        <v>#DIV/0!</v>
      </c>
      <c r="W357" s="34" t="e">
        <f t="shared" si="188"/>
        <v>#DIV/0!</v>
      </c>
      <c r="X357" s="65" t="b">
        <f t="shared" si="189"/>
        <v>0</v>
      </c>
      <c r="Y357" s="65" t="e">
        <f t="shared" si="190"/>
        <v>#DIV/0!</v>
      </c>
      <c r="Z357" s="27"/>
    </row>
    <row r="358" spans="1:27" x14ac:dyDescent="0.25">
      <c r="A358" s="28" t="e">
        <f t="shared" si="196"/>
        <v>#REF!</v>
      </c>
      <c r="B358" s="23">
        <f t="shared" si="180"/>
        <v>90</v>
      </c>
      <c r="C358" s="91"/>
      <c r="D358" s="130"/>
      <c r="E358" s="130"/>
      <c r="F358" s="131"/>
      <c r="G358" s="120"/>
      <c r="H358" s="131"/>
      <c r="I358" s="25"/>
      <c r="J358" s="25"/>
      <c r="K358" s="25"/>
      <c r="L358" s="25"/>
      <c r="M358" s="24" t="e">
        <f t="shared" si="183"/>
        <v>#DIV/0!</v>
      </c>
      <c r="N358" s="24" t="e">
        <f t="shared" si="185"/>
        <v>#DIV/0!</v>
      </c>
      <c r="P358" s="24"/>
      <c r="Q358" s="24"/>
      <c r="S358" s="24" t="e">
        <f t="shared" si="192"/>
        <v>#DIV/0!</v>
      </c>
      <c r="U358" s="29" t="e">
        <f t="shared" si="186"/>
        <v>#DIV/0!</v>
      </c>
      <c r="V358" s="34" t="e">
        <f t="shared" si="187"/>
        <v>#DIV/0!</v>
      </c>
      <c r="W358" s="34" t="e">
        <f t="shared" si="188"/>
        <v>#DIV/0!</v>
      </c>
      <c r="X358" s="65" t="b">
        <f t="shared" si="189"/>
        <v>0</v>
      </c>
      <c r="Y358" s="65" t="e">
        <f t="shared" si="190"/>
        <v>#DIV/0!</v>
      </c>
      <c r="Z358" s="27"/>
    </row>
    <row r="359" spans="1:27" ht="16.5" thickBot="1" x14ac:dyDescent="0.3">
      <c r="C359" s="91"/>
      <c r="D359" s="130"/>
      <c r="E359" s="130"/>
      <c r="F359" s="91"/>
      <c r="G359" s="141"/>
      <c r="H359" s="131"/>
      <c r="I359" s="45" t="e">
        <f>AVERAGE(I269:I358)</f>
        <v>#DIV/0!</v>
      </c>
      <c r="J359" s="45" t="e">
        <f t="shared" ref="J359:U359" si="197">AVERAGE(J269:J358)</f>
        <v>#DIV/0!</v>
      </c>
      <c r="K359" s="45" t="e">
        <f t="shared" si="197"/>
        <v>#DIV/0!</v>
      </c>
      <c r="L359" s="45" t="e">
        <f t="shared" si="197"/>
        <v>#DIV/0!</v>
      </c>
      <c r="M359" s="45" t="e">
        <f t="shared" si="197"/>
        <v>#DIV/0!</v>
      </c>
      <c r="N359" s="45" t="e">
        <f t="shared" si="197"/>
        <v>#DIV/0!</v>
      </c>
      <c r="O359" s="45" t="e">
        <f t="shared" si="197"/>
        <v>#DIV/0!</v>
      </c>
      <c r="P359" s="45" t="e">
        <f t="shared" si="197"/>
        <v>#DIV/0!</v>
      </c>
      <c r="Q359" s="45" t="e">
        <f t="shared" si="197"/>
        <v>#DIV/0!</v>
      </c>
      <c r="R359" s="45" t="e">
        <f t="shared" si="197"/>
        <v>#DIV/0!</v>
      </c>
      <c r="S359" s="45" t="e">
        <f t="shared" si="197"/>
        <v>#DIV/0!</v>
      </c>
      <c r="T359" s="45" t="e">
        <f t="shared" si="197"/>
        <v>#DIV/0!</v>
      </c>
      <c r="U359" s="45" t="e">
        <f t="shared" si="197"/>
        <v>#DIV/0!</v>
      </c>
      <c r="V359" s="34"/>
      <c r="W359" s="34"/>
      <c r="X359" s="26"/>
      <c r="Y359" s="65"/>
      <c r="Z359" s="65"/>
      <c r="AA359" s="65"/>
    </row>
    <row r="360" spans="1:27" x14ac:dyDescent="0.25">
      <c r="C360" s="91"/>
      <c r="D360" s="130"/>
      <c r="E360" s="130"/>
      <c r="F360" s="91"/>
      <c r="G360" s="141"/>
      <c r="H360" s="131"/>
      <c r="I360" s="24"/>
      <c r="J360" s="24"/>
      <c r="K360" s="24"/>
      <c r="L360" s="24"/>
      <c r="M360" s="24"/>
      <c r="N360" s="24"/>
      <c r="P360" s="24"/>
      <c r="Q360" s="24"/>
    </row>
    <row r="361" spans="1:27" x14ac:dyDescent="0.25">
      <c r="C361" s="91"/>
      <c r="D361" s="130"/>
      <c r="E361" s="130"/>
      <c r="F361" s="91"/>
      <c r="G361" s="141"/>
      <c r="H361" s="131"/>
      <c r="I361" s="24"/>
      <c r="J361" s="24"/>
      <c r="K361" s="24"/>
      <c r="L361" s="24"/>
      <c r="M361" s="24"/>
      <c r="N361" s="24"/>
      <c r="P361" s="24"/>
      <c r="Q361" s="24"/>
    </row>
    <row r="362" spans="1:27" x14ac:dyDescent="0.25">
      <c r="C362" s="91"/>
      <c r="D362" s="130"/>
      <c r="E362" s="130"/>
      <c r="F362" s="91"/>
      <c r="G362" s="141"/>
      <c r="H362" s="131"/>
      <c r="I362" s="24"/>
      <c r="J362" s="24"/>
      <c r="K362" s="24"/>
      <c r="L362" s="24"/>
      <c r="M362" s="24"/>
      <c r="N362" s="24"/>
      <c r="P362" s="24"/>
      <c r="Q362" s="24"/>
    </row>
    <row r="363" spans="1:27" x14ac:dyDescent="0.25">
      <c r="F363" s="24"/>
      <c r="G363" s="24"/>
      <c r="H363" s="110"/>
      <c r="I363" s="24"/>
      <c r="J363" s="24"/>
      <c r="K363" s="24"/>
      <c r="L363" s="24"/>
      <c r="M363" s="24"/>
      <c r="N363" s="24"/>
      <c r="P363" s="24"/>
      <c r="Q363" s="24"/>
    </row>
    <row r="364" spans="1:27" x14ac:dyDescent="0.25">
      <c r="D364" s="260" t="s">
        <v>39</v>
      </c>
      <c r="E364" s="261"/>
      <c r="F364" s="261"/>
      <c r="G364" s="261"/>
      <c r="H364" s="262"/>
      <c r="I364" s="40" t="s">
        <v>40</v>
      </c>
      <c r="J364" s="41"/>
      <c r="K364" s="41"/>
      <c r="L364" s="41"/>
      <c r="M364" s="41"/>
      <c r="N364" s="41"/>
      <c r="O364" s="41"/>
      <c r="P364" s="42"/>
      <c r="Q364" s="24"/>
    </row>
    <row r="365" spans="1:27" ht="16.5" thickBot="1" x14ac:dyDescent="0.3">
      <c r="E365" s="44" t="s">
        <v>79</v>
      </c>
      <c r="F365" s="45" t="s">
        <v>80</v>
      </c>
      <c r="G365" s="45" t="s">
        <v>81</v>
      </c>
      <c r="H365" s="45" t="s">
        <v>82</v>
      </c>
      <c r="I365" s="45" t="s">
        <v>83</v>
      </c>
      <c r="J365" s="45" t="s">
        <v>102</v>
      </c>
      <c r="K365" s="45" t="s">
        <v>103</v>
      </c>
      <c r="L365" s="45" t="s">
        <v>104</v>
      </c>
      <c r="M365" s="45" t="s">
        <v>105</v>
      </c>
      <c r="N365" s="45" t="s">
        <v>106</v>
      </c>
      <c r="O365" s="45" t="s">
        <v>44</v>
      </c>
      <c r="P365" s="27"/>
      <c r="Q365" s="25"/>
      <c r="R365" s="23"/>
      <c r="S365" s="25"/>
      <c r="U365" s="23"/>
      <c r="X365" s="24"/>
      <c r="Y365" s="26"/>
      <c r="Z365" s="27"/>
    </row>
    <row r="366" spans="1:27" x14ac:dyDescent="0.25">
      <c r="D366" s="34" t="s">
        <v>52</v>
      </c>
      <c r="E366" s="33">
        <f>R25</f>
        <v>66.88</v>
      </c>
      <c r="F366" s="33">
        <f>R53</f>
        <v>67.459999999999994</v>
      </c>
      <c r="G366" s="33">
        <f>R79</f>
        <v>70.08</v>
      </c>
      <c r="H366" s="33">
        <f>R106</f>
        <v>69.22</v>
      </c>
      <c r="I366" s="33">
        <f>R133</f>
        <v>71.66</v>
      </c>
      <c r="J366" s="33">
        <f>R159</f>
        <v>65.260000000000005</v>
      </c>
      <c r="K366" s="33">
        <f>R187</f>
        <v>67.58</v>
      </c>
      <c r="L366" s="33">
        <f>R213</f>
        <v>69.66</v>
      </c>
      <c r="M366" s="33">
        <f>R239</f>
        <v>68.260000000000005</v>
      </c>
      <c r="N366" s="33">
        <f>R265</f>
        <v>69.400000000000006</v>
      </c>
      <c r="O366" s="33">
        <f t="shared" ref="O366:O374" si="198">AVERAGE(E366:N366)</f>
        <v>68.55</v>
      </c>
      <c r="P366" s="80"/>
      <c r="Q366" s="81"/>
      <c r="R366" s="23"/>
      <c r="S366" s="25"/>
      <c r="U366" s="23"/>
      <c r="X366" s="24"/>
      <c r="Y366" s="26"/>
      <c r="Z366" s="27"/>
    </row>
    <row r="367" spans="1:27" x14ac:dyDescent="0.25">
      <c r="A367" s="27"/>
      <c r="B367" s="27"/>
      <c r="C367" s="27"/>
      <c r="D367" s="34" t="s">
        <v>78</v>
      </c>
      <c r="E367" s="24">
        <f>AA25</f>
        <v>65.709999999999994</v>
      </c>
      <c r="F367" s="24">
        <f>AA53</f>
        <v>61.99</v>
      </c>
      <c r="G367" s="24">
        <f>AA79</f>
        <v>65.38</v>
      </c>
      <c r="H367" s="24">
        <f>AA106</f>
        <v>62.8</v>
      </c>
      <c r="I367" s="24">
        <f>AA133</f>
        <v>62.68</v>
      </c>
      <c r="J367" s="24">
        <f>AA159</f>
        <v>59.22</v>
      </c>
      <c r="K367" s="24">
        <f>AA187</f>
        <v>56.99</v>
      </c>
      <c r="L367" s="24">
        <f>AA213</f>
        <v>63.86</v>
      </c>
      <c r="M367" s="24">
        <f>AA239</f>
        <v>61.04</v>
      </c>
      <c r="N367" s="24">
        <f>AA265</f>
        <v>61.17</v>
      </c>
      <c r="O367" s="33">
        <f t="shared" si="198"/>
        <v>62.08</v>
      </c>
      <c r="P367" s="80"/>
      <c r="Q367" s="81"/>
      <c r="R367" s="27"/>
      <c r="S367" s="27"/>
      <c r="T367" s="27"/>
      <c r="U367" s="27"/>
      <c r="V367" s="27"/>
      <c r="W367" s="27"/>
      <c r="X367" s="27"/>
      <c r="Y367" s="27"/>
      <c r="Z367" s="27"/>
    </row>
    <row r="368" spans="1:27" x14ac:dyDescent="0.25">
      <c r="A368" s="27"/>
      <c r="B368" s="27"/>
      <c r="C368" s="27"/>
      <c r="D368" s="34" t="s">
        <v>41</v>
      </c>
      <c r="E368" s="24">
        <f>SUM(E366:E367)</f>
        <v>132.59</v>
      </c>
      <c r="F368" s="24">
        <f t="shared" ref="F368:N368" si="199">SUM(F366:F367)</f>
        <v>129.44999999999999</v>
      </c>
      <c r="G368" s="24">
        <f t="shared" si="199"/>
        <v>135.46</v>
      </c>
      <c r="H368" s="24">
        <f t="shared" si="199"/>
        <v>132.02000000000001</v>
      </c>
      <c r="I368" s="24">
        <f t="shared" si="199"/>
        <v>134.34</v>
      </c>
      <c r="J368" s="24">
        <f t="shared" si="199"/>
        <v>124.48</v>
      </c>
      <c r="K368" s="24">
        <f t="shared" si="199"/>
        <v>124.57</v>
      </c>
      <c r="L368" s="24">
        <f t="shared" si="199"/>
        <v>133.52000000000001</v>
      </c>
      <c r="M368" s="24">
        <f t="shared" si="199"/>
        <v>129.30000000000001</v>
      </c>
      <c r="N368" s="24">
        <f t="shared" si="199"/>
        <v>130.57</v>
      </c>
      <c r="O368" s="33">
        <f t="shared" si="198"/>
        <v>130.63</v>
      </c>
      <c r="P368" s="80"/>
      <c r="Q368" s="81"/>
      <c r="R368" s="27"/>
      <c r="S368" s="27"/>
      <c r="T368" s="27"/>
      <c r="U368" s="27"/>
      <c r="V368" s="27"/>
      <c r="W368" s="27"/>
      <c r="X368" s="27"/>
      <c r="Y368" s="27"/>
      <c r="Z368" s="27"/>
    </row>
    <row r="369" spans="1:26" x14ac:dyDescent="0.25">
      <c r="A369" s="27"/>
      <c r="B369" s="27"/>
      <c r="C369" s="27"/>
      <c r="D369" s="34" t="s">
        <v>54</v>
      </c>
      <c r="E369" s="24">
        <f>AC25</f>
        <v>37.700000000000003</v>
      </c>
      <c r="F369" s="24">
        <f>AC53</f>
        <v>37.54</v>
      </c>
      <c r="G369" s="24">
        <f>AC79</f>
        <v>37.54</v>
      </c>
      <c r="H369" s="24">
        <f>AC106</f>
        <v>35.200000000000003</v>
      </c>
      <c r="I369" s="24">
        <f>AC133</f>
        <v>37.33</v>
      </c>
      <c r="J369" s="24">
        <f>AC159</f>
        <v>35.21</v>
      </c>
      <c r="K369" s="24">
        <f>AC187</f>
        <v>34.729999999999997</v>
      </c>
      <c r="L369" s="24">
        <f>AC213</f>
        <v>36.83</v>
      </c>
      <c r="M369" s="24">
        <f>AC239</f>
        <v>37.08</v>
      </c>
      <c r="N369" s="24">
        <f>AC265</f>
        <v>35.770000000000003</v>
      </c>
      <c r="O369" s="33">
        <f t="shared" si="198"/>
        <v>36.49</v>
      </c>
      <c r="P369" s="82"/>
      <c r="Q369" s="49"/>
      <c r="R369" s="27"/>
      <c r="S369" s="27"/>
      <c r="T369" s="27"/>
      <c r="U369" s="27"/>
      <c r="V369" s="27"/>
      <c r="W369" s="27"/>
      <c r="X369" s="27"/>
      <c r="Y369" s="27"/>
      <c r="Z369" s="27"/>
    </row>
    <row r="370" spans="1:26" x14ac:dyDescent="0.25">
      <c r="A370" s="27"/>
      <c r="B370" s="27"/>
      <c r="C370" s="27"/>
      <c r="D370" s="34" t="s">
        <v>55</v>
      </c>
      <c r="E370" s="24">
        <f>AD25</f>
        <v>38.74</v>
      </c>
      <c r="F370" s="24">
        <f>AD53</f>
        <v>39.880000000000003</v>
      </c>
      <c r="G370" s="24">
        <f>AD79</f>
        <v>38.33</v>
      </c>
      <c r="H370" s="24">
        <f>AD106</f>
        <v>38.840000000000003</v>
      </c>
      <c r="I370" s="24">
        <f>AD133</f>
        <v>0</v>
      </c>
      <c r="J370" s="24">
        <f>AD159</f>
        <v>37.25</v>
      </c>
      <c r="K370" s="24">
        <f>AD187</f>
        <v>38.19</v>
      </c>
      <c r="L370" s="24">
        <f>AD213</f>
        <v>39.58</v>
      </c>
      <c r="M370" s="24">
        <f>AD239</f>
        <v>40.83</v>
      </c>
      <c r="N370" s="24">
        <f>AD265</f>
        <v>40.57</v>
      </c>
      <c r="O370" s="33">
        <f t="shared" si="198"/>
        <v>35.22</v>
      </c>
      <c r="P370" s="83"/>
      <c r="Q370" s="81"/>
      <c r="R370" s="27"/>
      <c r="S370" s="27"/>
      <c r="T370" s="27"/>
      <c r="U370" s="27"/>
      <c r="V370" s="27"/>
      <c r="W370" s="27"/>
      <c r="X370" s="27"/>
      <c r="Y370" s="27"/>
      <c r="Z370" s="27"/>
    </row>
    <row r="371" spans="1:26" x14ac:dyDescent="0.25">
      <c r="A371" s="27"/>
      <c r="B371" s="27"/>
      <c r="C371" s="27"/>
      <c r="D371" s="34" t="s">
        <v>42</v>
      </c>
      <c r="E371" s="153">
        <f>E402</f>
        <v>13.5</v>
      </c>
      <c r="F371" s="153">
        <f t="shared" ref="F371:N371" si="200">F402</f>
        <v>12.5</v>
      </c>
      <c r="G371" s="153">
        <f t="shared" si="200"/>
        <v>16.5</v>
      </c>
      <c r="H371" s="153">
        <f t="shared" si="200"/>
        <v>7</v>
      </c>
      <c r="I371" s="153">
        <f t="shared" si="200"/>
        <v>8.5</v>
      </c>
      <c r="J371" s="153">
        <f t="shared" si="200"/>
        <v>12</v>
      </c>
      <c r="K371" s="153">
        <f t="shared" si="200"/>
        <v>10</v>
      </c>
      <c r="L371" s="153">
        <f t="shared" si="200"/>
        <v>12.5</v>
      </c>
      <c r="M371" s="153">
        <f t="shared" si="200"/>
        <v>11.5</v>
      </c>
      <c r="N371" s="153">
        <f t="shared" si="200"/>
        <v>9</v>
      </c>
      <c r="O371" s="33">
        <f t="shared" si="198"/>
        <v>11.3</v>
      </c>
      <c r="P371" s="80"/>
      <c r="Q371" s="81"/>
      <c r="R371" s="27"/>
      <c r="S371" s="27"/>
      <c r="T371" s="27"/>
      <c r="U371" s="27"/>
      <c r="V371" s="27"/>
      <c r="W371" s="27"/>
      <c r="X371" s="27"/>
      <c r="Y371" s="27"/>
      <c r="Z371" s="27"/>
    </row>
    <row r="372" spans="1:26" x14ac:dyDescent="0.25">
      <c r="A372" s="27"/>
      <c r="B372" s="27"/>
      <c r="C372" s="27"/>
      <c r="D372" s="43" t="s">
        <v>56</v>
      </c>
      <c r="E372" s="24"/>
      <c r="F372" s="24"/>
      <c r="G372" s="24"/>
      <c r="H372" s="24"/>
      <c r="I372" s="24"/>
      <c r="J372" s="24"/>
      <c r="K372" s="24"/>
      <c r="L372" s="24"/>
      <c r="M372" s="24"/>
      <c r="N372" s="24"/>
      <c r="O372" s="33" t="e">
        <f t="shared" si="198"/>
        <v>#DIV/0!</v>
      </c>
      <c r="P372" s="80"/>
      <c r="Q372" s="81"/>
      <c r="R372" s="27"/>
      <c r="S372" s="27"/>
      <c r="T372" s="27"/>
      <c r="U372" s="27"/>
      <c r="V372" s="27"/>
      <c r="W372" s="27"/>
      <c r="X372" s="27"/>
      <c r="Y372" s="27"/>
      <c r="Z372" s="27"/>
    </row>
    <row r="373" spans="1:26" ht="16.5" thickBot="1" x14ac:dyDescent="0.3">
      <c r="A373" s="27"/>
      <c r="B373" s="27"/>
      <c r="C373" s="27"/>
      <c r="D373" s="36" t="s">
        <v>53</v>
      </c>
      <c r="E373" s="32">
        <f>AB25</f>
        <v>36.96</v>
      </c>
      <c r="F373" s="32">
        <f>AB53</f>
        <v>37.31</v>
      </c>
      <c r="G373" s="32">
        <f>AB79</f>
        <v>36.67</v>
      </c>
      <c r="H373" s="32">
        <f>AB106</f>
        <v>39.200000000000003</v>
      </c>
      <c r="I373" s="32">
        <f>AB133</f>
        <v>38</v>
      </c>
      <c r="J373" s="32">
        <f>AB159</f>
        <v>38.33</v>
      </c>
      <c r="K373" s="32">
        <f>AB187</f>
        <v>36.54</v>
      </c>
      <c r="L373" s="32">
        <f>AB213</f>
        <v>37.08</v>
      </c>
      <c r="M373" s="32">
        <f>AB239</f>
        <v>38.33</v>
      </c>
      <c r="N373" s="32">
        <f>AB265</f>
        <v>34.58</v>
      </c>
      <c r="O373" s="32">
        <f t="shared" si="198"/>
        <v>37.299999999999997</v>
      </c>
      <c r="P373" s="80"/>
      <c r="Q373" s="81"/>
      <c r="R373" s="27"/>
      <c r="S373" s="27"/>
      <c r="T373" s="27"/>
      <c r="U373" s="27"/>
      <c r="V373" s="27"/>
      <c r="W373" s="27"/>
      <c r="X373" s="27"/>
      <c r="Y373" s="27"/>
      <c r="Z373" s="27"/>
    </row>
    <row r="374" spans="1:26" ht="16.5" thickBot="1" x14ac:dyDescent="0.3">
      <c r="A374" s="27"/>
      <c r="B374" s="27"/>
      <c r="C374" s="27"/>
      <c r="D374" s="57" t="s">
        <v>15</v>
      </c>
      <c r="E374" s="61">
        <f>SUM(E368,E371, E373)</f>
        <v>183.05</v>
      </c>
      <c r="F374" s="61">
        <f t="shared" ref="F374:N374" si="201">SUM(F368,F371, F373)</f>
        <v>179.26</v>
      </c>
      <c r="G374" s="61">
        <f t="shared" si="201"/>
        <v>188.63</v>
      </c>
      <c r="H374" s="61">
        <f t="shared" si="201"/>
        <v>178.22</v>
      </c>
      <c r="I374" s="61">
        <f t="shared" si="201"/>
        <v>180.84</v>
      </c>
      <c r="J374" s="61">
        <f t="shared" si="201"/>
        <v>174.81</v>
      </c>
      <c r="K374" s="61">
        <f t="shared" si="201"/>
        <v>171.11</v>
      </c>
      <c r="L374" s="61">
        <f t="shared" si="201"/>
        <v>183.1</v>
      </c>
      <c r="M374" s="61">
        <f t="shared" si="201"/>
        <v>179.13</v>
      </c>
      <c r="N374" s="61">
        <f t="shared" si="201"/>
        <v>174.15</v>
      </c>
      <c r="O374" s="33">
        <f t="shared" si="198"/>
        <v>179.23</v>
      </c>
      <c r="P374" s="80"/>
      <c r="Q374" s="81"/>
      <c r="R374" s="27"/>
      <c r="S374" s="27"/>
      <c r="T374" s="27"/>
      <c r="U374" s="27"/>
      <c r="V374" s="27"/>
      <c r="W374" s="27"/>
      <c r="X374" s="27"/>
      <c r="Y374" s="27"/>
      <c r="Z374" s="27"/>
    </row>
    <row r="375" spans="1:26" ht="16.5" thickBot="1" x14ac:dyDescent="0.3">
      <c r="A375" s="27"/>
      <c r="B375" s="27"/>
      <c r="C375" s="27"/>
      <c r="D375" s="50" t="s">
        <v>43</v>
      </c>
      <c r="E375" s="51">
        <f>RANK(E374,E374:N374,0)</f>
        <v>3</v>
      </c>
      <c r="F375" s="51">
        <f>RANK(F374,E374:N374,0)</f>
        <v>5</v>
      </c>
      <c r="G375" s="51">
        <f>RANK(G374,E374:N374,0)</f>
        <v>1</v>
      </c>
      <c r="H375" s="51">
        <f>RANK(H374,E374:N374,0)</f>
        <v>7</v>
      </c>
      <c r="I375" s="51">
        <f>RANK(I374,E374:N374,0)</f>
        <v>4</v>
      </c>
      <c r="J375" s="51">
        <f>RANK(J374,E374:N374,0)</f>
        <v>8</v>
      </c>
      <c r="K375" s="51">
        <f>RANK(K374,E374:N374,0)</f>
        <v>10</v>
      </c>
      <c r="L375" s="51">
        <f>RANK(L374,E374:N374,0)</f>
        <v>2</v>
      </c>
      <c r="M375" s="51">
        <f>RANK(M374,E374:N374,0)</f>
        <v>6</v>
      </c>
      <c r="N375" s="51">
        <f>RANK(N374,E374:N374,0)</f>
        <v>9</v>
      </c>
      <c r="O375" s="33"/>
      <c r="Q375" s="25"/>
      <c r="R375" s="27"/>
      <c r="S375" s="27"/>
      <c r="T375" s="27"/>
      <c r="U375" s="27"/>
      <c r="V375" s="27"/>
      <c r="W375" s="27"/>
      <c r="X375" s="27"/>
      <c r="Y375" s="27"/>
      <c r="Z375" s="27"/>
    </row>
    <row r="376" spans="1:26" x14ac:dyDescent="0.25">
      <c r="A376" s="27"/>
      <c r="B376" s="27"/>
      <c r="C376" s="27"/>
      <c r="I376" s="24"/>
      <c r="Q376" s="25"/>
      <c r="R376" s="27"/>
      <c r="S376" s="27"/>
      <c r="T376" s="27"/>
      <c r="U376" s="27"/>
      <c r="V376" s="27"/>
      <c r="W376" s="27"/>
      <c r="X376" s="27"/>
      <c r="Y376" s="27"/>
      <c r="Z376" s="27"/>
    </row>
    <row r="377" spans="1:26" x14ac:dyDescent="0.25">
      <c r="A377" s="27"/>
      <c r="B377" s="27"/>
      <c r="C377" s="27"/>
      <c r="D377" s="260" t="s">
        <v>46</v>
      </c>
      <c r="E377" s="261"/>
      <c r="F377" s="262"/>
      <c r="I377" s="24"/>
      <c r="Q377" s="25"/>
      <c r="R377" s="27"/>
      <c r="S377" s="27"/>
      <c r="T377" s="27"/>
      <c r="U377" s="27"/>
      <c r="V377" s="27"/>
      <c r="W377" s="27"/>
      <c r="X377" s="27"/>
      <c r="Y377" s="27"/>
      <c r="Z377" s="27"/>
    </row>
    <row r="378" spans="1:26" ht="16.5" thickBot="1" x14ac:dyDescent="0.3">
      <c r="A378" s="27"/>
      <c r="B378" s="27"/>
      <c r="C378" s="27"/>
      <c r="D378" s="34" t="s">
        <v>47</v>
      </c>
      <c r="E378" s="44" t="s">
        <v>79</v>
      </c>
      <c r="F378" s="45" t="s">
        <v>80</v>
      </c>
      <c r="G378" s="45" t="s">
        <v>81</v>
      </c>
      <c r="H378" s="45" t="s">
        <v>82</v>
      </c>
      <c r="I378" s="45" t="s">
        <v>83</v>
      </c>
      <c r="J378" s="45" t="s">
        <v>102</v>
      </c>
      <c r="K378" s="45" t="s">
        <v>103</v>
      </c>
      <c r="L378" s="45" t="s">
        <v>104</v>
      </c>
      <c r="M378" s="45" t="s">
        <v>105</v>
      </c>
      <c r="N378" s="45" t="s">
        <v>106</v>
      </c>
      <c r="O378" s="45" t="s">
        <v>44</v>
      </c>
      <c r="P378" s="27"/>
      <c r="Q378" s="25"/>
      <c r="R378" s="27"/>
      <c r="S378" s="27"/>
      <c r="T378" s="27"/>
      <c r="U378" s="27"/>
      <c r="V378" s="27"/>
      <c r="W378" s="27"/>
      <c r="X378" s="27"/>
      <c r="Y378" s="27"/>
      <c r="Z378" s="27"/>
    </row>
    <row r="379" spans="1:26" x14ac:dyDescent="0.25">
      <c r="A379" s="27"/>
      <c r="B379" s="27"/>
      <c r="C379" s="27"/>
      <c r="D379" s="35" t="s">
        <v>57</v>
      </c>
      <c r="E379" s="33">
        <f>I25</f>
        <v>31.22</v>
      </c>
      <c r="F379" s="33">
        <f>I53</f>
        <v>29.12</v>
      </c>
      <c r="G379" s="33">
        <f>I79</f>
        <v>35.380000000000003</v>
      </c>
      <c r="H379" s="33">
        <f>I106</f>
        <v>34.200000000000003</v>
      </c>
      <c r="I379" s="33">
        <f>I133</f>
        <v>34.880000000000003</v>
      </c>
      <c r="J379" s="33">
        <f>I159</f>
        <v>33.54</v>
      </c>
      <c r="K379" s="33">
        <f>I187</f>
        <v>30.81</v>
      </c>
      <c r="L379" s="33">
        <f>I213</f>
        <v>29.17</v>
      </c>
      <c r="M379" s="33">
        <f>I239</f>
        <v>33.25</v>
      </c>
      <c r="N379" s="33">
        <f>I265</f>
        <v>31.25</v>
      </c>
      <c r="O379" s="56">
        <f>AVERAGE(E379:N379)</f>
        <v>32.28</v>
      </c>
      <c r="Q379" s="25"/>
      <c r="R379" s="27"/>
      <c r="S379" s="27"/>
      <c r="T379" s="27"/>
      <c r="U379" s="27"/>
      <c r="V379" s="27"/>
      <c r="W379" s="27"/>
      <c r="X379" s="27"/>
      <c r="Y379" s="27"/>
      <c r="Z379" s="27"/>
    </row>
    <row r="380" spans="1:26" ht="16.5" thickBot="1" x14ac:dyDescent="0.3">
      <c r="A380" s="27"/>
      <c r="B380" s="27"/>
      <c r="C380" s="27"/>
      <c r="D380" s="36" t="s">
        <v>61</v>
      </c>
      <c r="E380" s="32">
        <f>S25</f>
        <v>58.78</v>
      </c>
      <c r="F380" s="32">
        <f>S53</f>
        <v>58.4</v>
      </c>
      <c r="G380" s="32">
        <f>S79</f>
        <v>61.6</v>
      </c>
      <c r="H380" s="32">
        <f>S106</f>
        <v>58.48</v>
      </c>
      <c r="I380" s="32">
        <f>S133</f>
        <v>61.84</v>
      </c>
      <c r="J380" s="32">
        <f>S159</f>
        <v>53.92</v>
      </c>
      <c r="K380" s="32">
        <f>S187</f>
        <v>50.65</v>
      </c>
      <c r="L380" s="32">
        <f>S213</f>
        <v>57.71</v>
      </c>
      <c r="M380" s="32">
        <f>S239</f>
        <v>54.38</v>
      </c>
      <c r="N380" s="32">
        <f>S265</f>
        <v>57.08</v>
      </c>
      <c r="O380" s="45">
        <f>AVERAGE(E380:N380)</f>
        <v>57.28</v>
      </c>
      <c r="Q380" s="25"/>
      <c r="R380" s="27"/>
      <c r="S380" s="27"/>
      <c r="T380" s="27"/>
      <c r="U380" s="27"/>
      <c r="V380" s="27"/>
      <c r="W380" s="27"/>
      <c r="X380" s="27"/>
      <c r="Y380" s="27"/>
      <c r="Z380" s="27"/>
    </row>
    <row r="381" spans="1:26" ht="16.5" thickBot="1" x14ac:dyDescent="0.3">
      <c r="A381" s="27"/>
      <c r="B381" s="27"/>
      <c r="C381" s="27"/>
      <c r="D381" s="57"/>
      <c r="E381" s="58"/>
      <c r="F381" s="58"/>
      <c r="G381" s="59"/>
      <c r="H381" s="60"/>
      <c r="I381" s="58"/>
      <c r="J381" s="58"/>
      <c r="K381" s="58"/>
      <c r="L381" s="58"/>
      <c r="M381" s="58"/>
      <c r="N381" s="61"/>
      <c r="O381" s="33"/>
      <c r="Q381" s="25"/>
      <c r="R381" s="27"/>
      <c r="S381" s="27"/>
      <c r="T381" s="27"/>
      <c r="U381" s="27"/>
      <c r="V381" s="27"/>
      <c r="W381" s="27"/>
      <c r="X381" s="27"/>
      <c r="Y381" s="27"/>
      <c r="Z381" s="27"/>
    </row>
    <row r="382" spans="1:26" ht="16.5" thickBot="1" x14ac:dyDescent="0.3">
      <c r="A382" s="27"/>
      <c r="D382" s="36" t="s">
        <v>48</v>
      </c>
      <c r="E382" s="31"/>
      <c r="F382" s="31"/>
      <c r="G382" s="31"/>
      <c r="H382" s="31"/>
      <c r="I382" s="31"/>
      <c r="J382" s="31"/>
      <c r="K382" s="31"/>
      <c r="L382" s="31"/>
      <c r="M382" s="31"/>
      <c r="N382" s="32"/>
      <c r="O382" s="45" t="s">
        <v>72</v>
      </c>
      <c r="Q382" s="25"/>
      <c r="R382" s="23"/>
      <c r="S382" s="25"/>
      <c r="U382" s="23"/>
      <c r="X382" s="24"/>
      <c r="Y382" s="26"/>
      <c r="Z382" s="27"/>
    </row>
    <row r="383" spans="1:26" x14ac:dyDescent="0.25">
      <c r="A383" s="27"/>
      <c r="D383" s="35" t="s">
        <v>58</v>
      </c>
      <c r="E383" s="33">
        <f>K25</f>
        <v>35.479999999999997</v>
      </c>
      <c r="F383" s="33">
        <f>K53</f>
        <v>36.770000000000003</v>
      </c>
      <c r="G383" s="33">
        <f>K79</f>
        <v>34.04</v>
      </c>
      <c r="H383" s="33">
        <f>K106</f>
        <v>32.32</v>
      </c>
      <c r="I383" s="33">
        <f>K133</f>
        <v>36.64</v>
      </c>
      <c r="J383" s="33">
        <f>K159</f>
        <v>32.96</v>
      </c>
      <c r="K383" s="33">
        <f>K187</f>
        <v>35.19</v>
      </c>
      <c r="L383" s="33">
        <f>K213</f>
        <v>36.33</v>
      </c>
      <c r="M383" s="33">
        <f>K239</f>
        <v>33.46</v>
      </c>
      <c r="N383" s="33">
        <f>K265</f>
        <v>37.46</v>
      </c>
      <c r="O383" s="56">
        <f>AVERAGE(E383:N383)</f>
        <v>35.07</v>
      </c>
      <c r="Q383" s="25"/>
      <c r="R383" s="23"/>
      <c r="S383" s="25"/>
      <c r="U383" s="23"/>
      <c r="X383" s="24"/>
      <c r="Y383" s="26"/>
      <c r="Z383" s="27"/>
    </row>
    <row r="384" spans="1:26" ht="16.5" thickBot="1" x14ac:dyDescent="0.3">
      <c r="A384" s="27"/>
      <c r="D384" s="36" t="s">
        <v>62</v>
      </c>
      <c r="E384" s="32">
        <f>U25</f>
        <v>70.52</v>
      </c>
      <c r="F384" s="32">
        <f>U53</f>
        <v>65.42</v>
      </c>
      <c r="G384" s="32">
        <f>U79</f>
        <v>66.459999999999994</v>
      </c>
      <c r="H384" s="32">
        <f>U106</f>
        <v>62.2</v>
      </c>
      <c r="I384" s="32">
        <f>U133</f>
        <v>61.08</v>
      </c>
      <c r="J384" s="32">
        <f>U159</f>
        <v>60.67</v>
      </c>
      <c r="K384" s="32">
        <f>U187</f>
        <v>60.96</v>
      </c>
      <c r="L384" s="32">
        <f>U213</f>
        <v>65</v>
      </c>
      <c r="M384" s="32">
        <f>U239</f>
        <v>61.54</v>
      </c>
      <c r="N384" s="32">
        <f>U265</f>
        <v>62.46</v>
      </c>
      <c r="O384" s="45">
        <f>AVERAGE(E384:N384)</f>
        <v>63.63</v>
      </c>
      <c r="Q384" s="25"/>
      <c r="R384" s="23"/>
      <c r="S384" s="25"/>
      <c r="U384" s="23"/>
      <c r="X384" s="24"/>
      <c r="Y384" s="26"/>
      <c r="Z384" s="27"/>
    </row>
    <row r="385" spans="1:30" ht="16.5" thickBot="1" x14ac:dyDescent="0.3">
      <c r="A385" s="27"/>
      <c r="D385" s="57"/>
      <c r="E385" s="58"/>
      <c r="F385" s="58"/>
      <c r="G385" s="58"/>
      <c r="H385" s="58"/>
      <c r="I385" s="58"/>
      <c r="J385" s="58"/>
      <c r="K385" s="58"/>
      <c r="L385" s="58"/>
      <c r="M385" s="58"/>
      <c r="N385" s="61"/>
      <c r="O385" s="33"/>
      <c r="Q385" s="25"/>
      <c r="R385" s="23"/>
      <c r="S385" s="25"/>
      <c r="U385" s="23"/>
      <c r="X385" s="24"/>
      <c r="Y385" s="26"/>
      <c r="Z385" s="27"/>
      <c r="AB385" s="28"/>
    </row>
    <row r="386" spans="1:30" s="28" customFormat="1" ht="16.5" thickBot="1" x14ac:dyDescent="0.3">
      <c r="B386" s="71"/>
      <c r="C386" s="26"/>
      <c r="D386" s="36" t="s">
        <v>49</v>
      </c>
      <c r="E386" s="39"/>
      <c r="F386" s="39"/>
      <c r="G386" s="39"/>
      <c r="H386" s="39"/>
      <c r="I386" s="31"/>
      <c r="J386" s="31"/>
      <c r="K386" s="31"/>
      <c r="L386" s="31"/>
      <c r="M386" s="32"/>
      <c r="N386" s="31"/>
      <c r="O386" s="45" t="s">
        <v>72</v>
      </c>
      <c r="Q386" s="30"/>
      <c r="R386" s="29"/>
      <c r="S386" s="30"/>
      <c r="T386" s="30"/>
      <c r="W386" s="29"/>
      <c r="X386" s="27"/>
      <c r="Y386" s="27"/>
    </row>
    <row r="387" spans="1:30" s="28" customFormat="1" x14ac:dyDescent="0.25">
      <c r="B387" s="71"/>
      <c r="C387" s="26"/>
      <c r="D387" s="35" t="s">
        <v>59</v>
      </c>
      <c r="E387" s="33">
        <f>M25</f>
        <v>33.61</v>
      </c>
      <c r="F387" s="33">
        <f>M53</f>
        <v>35.31</v>
      </c>
      <c r="G387" s="33">
        <f>M79</f>
        <v>35.71</v>
      </c>
      <c r="H387" s="33">
        <f>M106</f>
        <v>37.32</v>
      </c>
      <c r="I387" s="33">
        <f>M133</f>
        <v>35.96</v>
      </c>
      <c r="J387" s="33">
        <f>M159</f>
        <v>31.38</v>
      </c>
      <c r="K387" s="33">
        <f>M187</f>
        <v>35.380000000000003</v>
      </c>
      <c r="L387" s="33">
        <f>M213</f>
        <v>39</v>
      </c>
      <c r="M387" s="33">
        <f>M239</f>
        <v>35.67</v>
      </c>
      <c r="N387" s="33">
        <f>M265</f>
        <v>35.39</v>
      </c>
      <c r="O387" s="56">
        <f>AVERAGE(E387:N387)</f>
        <v>35.47</v>
      </c>
      <c r="Q387" s="30"/>
      <c r="R387" s="29"/>
      <c r="S387" s="30"/>
      <c r="T387" s="30"/>
      <c r="W387" s="29"/>
      <c r="X387" s="27"/>
      <c r="Y387" s="27"/>
    </row>
    <row r="388" spans="1:30" s="28" customFormat="1" ht="16.5" thickBot="1" x14ac:dyDescent="0.3">
      <c r="B388" s="71"/>
      <c r="C388" s="26"/>
      <c r="D388" s="36" t="s">
        <v>63</v>
      </c>
      <c r="E388" s="32">
        <f>W25</f>
        <v>67.83</v>
      </c>
      <c r="F388" s="32">
        <f>W53</f>
        <v>62.15</v>
      </c>
      <c r="G388" s="32">
        <f>W79</f>
        <v>68.08</v>
      </c>
      <c r="H388" s="32">
        <f>W106</f>
        <v>67.72</v>
      </c>
      <c r="I388" s="32">
        <f>W133</f>
        <v>65.12</v>
      </c>
      <c r="J388" s="32">
        <f>W159</f>
        <v>63.08</v>
      </c>
      <c r="K388" s="32">
        <f>W187</f>
        <v>59.35</v>
      </c>
      <c r="L388" s="32">
        <f>W213</f>
        <v>68.88</v>
      </c>
      <c r="M388" s="32">
        <f>W239</f>
        <v>67.209999999999994</v>
      </c>
      <c r="N388" s="32">
        <f>W265</f>
        <v>63.96</v>
      </c>
      <c r="O388" s="45">
        <f>AVERAGE(E388:N388)</f>
        <v>65.34</v>
      </c>
      <c r="Q388" s="30"/>
      <c r="R388" s="29"/>
      <c r="S388" s="30"/>
      <c r="T388" s="30"/>
      <c r="W388" s="29"/>
      <c r="X388" s="27"/>
      <c r="Y388" s="27"/>
    </row>
    <row r="389" spans="1:30" ht="16.5" thickBot="1" x14ac:dyDescent="0.3">
      <c r="A389" s="27"/>
      <c r="B389" s="71"/>
      <c r="C389" s="26"/>
      <c r="D389" s="57"/>
      <c r="E389" s="59"/>
      <c r="F389" s="59"/>
      <c r="G389" s="59"/>
      <c r="H389" s="59"/>
      <c r="I389" s="58"/>
      <c r="J389" s="58"/>
      <c r="K389" s="58"/>
      <c r="L389" s="58"/>
      <c r="M389" s="61"/>
      <c r="N389" s="58"/>
      <c r="O389" s="61"/>
      <c r="P389" s="28"/>
      <c r="Q389" s="30"/>
      <c r="R389" s="29"/>
      <c r="S389" s="30"/>
      <c r="T389" s="30"/>
      <c r="U389" s="28"/>
      <c r="V389" s="28"/>
      <c r="W389" s="29"/>
      <c r="X389" s="27"/>
      <c r="Y389" s="27"/>
      <c r="Z389" s="28"/>
      <c r="AA389" s="28"/>
      <c r="AC389" s="28"/>
      <c r="AD389" s="28"/>
    </row>
    <row r="390" spans="1:30" x14ac:dyDescent="0.25">
      <c r="A390" s="27"/>
      <c r="D390" s="34" t="s">
        <v>50</v>
      </c>
      <c r="E390" s="23"/>
      <c r="N390" s="24"/>
      <c r="O390" s="56" t="s">
        <v>73</v>
      </c>
      <c r="Q390" s="25"/>
      <c r="R390" s="23"/>
      <c r="S390" s="25"/>
      <c r="U390" s="23"/>
      <c r="X390" s="24"/>
      <c r="Y390" s="26"/>
      <c r="Z390" s="27"/>
    </row>
    <row r="391" spans="1:30" x14ac:dyDescent="0.25">
      <c r="A391" s="27"/>
      <c r="D391" s="34" t="s">
        <v>60</v>
      </c>
      <c r="E391" s="24">
        <f>O25</f>
        <v>37.35</v>
      </c>
      <c r="F391" s="24">
        <f>O53</f>
        <v>36.31</v>
      </c>
      <c r="G391" s="24">
        <f>O79</f>
        <v>34.79</v>
      </c>
      <c r="H391" s="24">
        <f>O106</f>
        <v>36.56</v>
      </c>
      <c r="I391" s="24">
        <f>O133</f>
        <v>36.28</v>
      </c>
      <c r="J391" s="24">
        <f>O159</f>
        <v>0</v>
      </c>
      <c r="K391" s="24">
        <f>O187</f>
        <v>35.15</v>
      </c>
      <c r="L391" s="24">
        <f>O213</f>
        <v>34.92</v>
      </c>
      <c r="M391" s="24">
        <f>O239</f>
        <v>37.17</v>
      </c>
      <c r="N391" s="24">
        <f>O265</f>
        <v>36</v>
      </c>
      <c r="O391" s="52">
        <f>AVERAGE(E391:N391)</f>
        <v>32.450000000000003</v>
      </c>
      <c r="Q391" s="25"/>
      <c r="R391" s="23"/>
      <c r="S391" s="25"/>
      <c r="U391" s="23"/>
      <c r="X391" s="24"/>
      <c r="Y391" s="26"/>
      <c r="Z391" s="27"/>
    </row>
    <row r="392" spans="1:30" ht="16.5" thickBot="1" x14ac:dyDescent="0.3">
      <c r="A392" s="27"/>
      <c r="D392" s="36" t="s">
        <v>64</v>
      </c>
      <c r="E392" s="32" t="e">
        <f>Y25</f>
        <v>#DIV/0!</v>
      </c>
      <c r="F392" s="32" t="e">
        <f>Y53</f>
        <v>#DIV/0!</v>
      </c>
      <c r="G392" s="32" t="e">
        <f>Y79</f>
        <v>#DIV/0!</v>
      </c>
      <c r="H392" s="32" t="e">
        <f>Y106</f>
        <v>#DIV/0!</v>
      </c>
      <c r="I392" s="32" t="e">
        <f>Y133</f>
        <v>#DIV/0!</v>
      </c>
      <c r="J392" s="32" t="e">
        <f>Y159</f>
        <v>#DIV/0!</v>
      </c>
      <c r="K392" s="32" t="e">
        <f>Y187</f>
        <v>#DIV/0!</v>
      </c>
      <c r="L392" s="32" t="e">
        <f>Y213</f>
        <v>#DIV/0!</v>
      </c>
      <c r="M392" s="32" t="e">
        <f>Y239</f>
        <v>#DIV/0!</v>
      </c>
      <c r="N392" s="32" t="e">
        <f>Y265</f>
        <v>#DIV/0!</v>
      </c>
      <c r="O392" s="45" t="e">
        <f>AVERAGE(E392:N392)</f>
        <v>#DIV/0!</v>
      </c>
      <c r="Q392" s="25"/>
      <c r="R392" s="23"/>
      <c r="S392" s="25"/>
      <c r="U392" s="23"/>
      <c r="X392" s="24"/>
      <c r="Y392" s="26"/>
      <c r="Z392" s="27"/>
    </row>
    <row r="393" spans="1:30" ht="16.5" thickBot="1" x14ac:dyDescent="0.3">
      <c r="A393" s="27"/>
      <c r="D393" s="84"/>
      <c r="E393" s="85"/>
      <c r="F393" s="85"/>
      <c r="G393" s="85"/>
      <c r="H393" s="85"/>
      <c r="I393" s="85"/>
      <c r="J393" s="85"/>
      <c r="K393" s="85"/>
      <c r="L393" s="85"/>
      <c r="M393" s="85"/>
      <c r="N393" s="86"/>
      <c r="O393" s="86"/>
      <c r="Q393" s="25"/>
      <c r="R393" s="23"/>
      <c r="S393" s="25"/>
      <c r="U393" s="23"/>
      <c r="X393" s="24"/>
      <c r="Y393" s="26"/>
      <c r="Z393" s="27"/>
    </row>
    <row r="394" spans="1:30" ht="16.5" thickBot="1" x14ac:dyDescent="0.3">
      <c r="A394" s="27"/>
      <c r="C394" s="115"/>
      <c r="D394" s="48" t="s">
        <v>68</v>
      </c>
      <c r="E394" s="54">
        <f t="shared" ref="E394:N394" si="202">AVERAGE(E379,E383,E387,E391)</f>
        <v>34.42</v>
      </c>
      <c r="F394" s="54">
        <f t="shared" si="202"/>
        <v>34.380000000000003</v>
      </c>
      <c r="G394" s="54">
        <f t="shared" si="202"/>
        <v>34.979999999999997</v>
      </c>
      <c r="H394" s="54">
        <f t="shared" si="202"/>
        <v>35.1</v>
      </c>
      <c r="I394" s="54">
        <f t="shared" si="202"/>
        <v>35.94</v>
      </c>
      <c r="J394" s="54">
        <f t="shared" si="202"/>
        <v>24.47</v>
      </c>
      <c r="K394" s="54">
        <f t="shared" si="202"/>
        <v>34.130000000000003</v>
      </c>
      <c r="L394" s="54">
        <f t="shared" si="202"/>
        <v>34.86</v>
      </c>
      <c r="M394" s="54">
        <f t="shared" si="202"/>
        <v>34.89</v>
      </c>
      <c r="N394" s="54">
        <f t="shared" si="202"/>
        <v>35.03</v>
      </c>
      <c r="O394" s="53">
        <f>AVERAGE(E394:N394)</f>
        <v>33.82</v>
      </c>
      <c r="P394" s="87"/>
      <c r="Q394" s="25"/>
      <c r="R394" s="23"/>
      <c r="S394" s="25"/>
      <c r="U394" s="23"/>
      <c r="X394" s="24"/>
      <c r="Y394" s="26"/>
      <c r="Z394" s="27"/>
    </row>
    <row r="395" spans="1:30" ht="16.5" thickBot="1" x14ac:dyDescent="0.3">
      <c r="A395" s="27"/>
      <c r="C395" s="115"/>
      <c r="D395" s="47" t="s">
        <v>69</v>
      </c>
      <c r="E395" s="55" t="e">
        <f t="shared" ref="E395:N395" si="203">AVERAGE(E380,E384,E388,E392)</f>
        <v>#DIV/0!</v>
      </c>
      <c r="F395" s="55" t="e">
        <f t="shared" si="203"/>
        <v>#DIV/0!</v>
      </c>
      <c r="G395" s="55" t="e">
        <f t="shared" si="203"/>
        <v>#DIV/0!</v>
      </c>
      <c r="H395" s="55" t="e">
        <f t="shared" si="203"/>
        <v>#DIV/0!</v>
      </c>
      <c r="I395" s="55" t="e">
        <f t="shared" si="203"/>
        <v>#DIV/0!</v>
      </c>
      <c r="J395" s="55" t="e">
        <f t="shared" si="203"/>
        <v>#DIV/0!</v>
      </c>
      <c r="K395" s="55" t="e">
        <f t="shared" si="203"/>
        <v>#DIV/0!</v>
      </c>
      <c r="L395" s="55" t="e">
        <f t="shared" si="203"/>
        <v>#DIV/0!</v>
      </c>
      <c r="M395" s="55" t="e">
        <f t="shared" si="203"/>
        <v>#DIV/0!</v>
      </c>
      <c r="N395" s="55" t="e">
        <f t="shared" si="203"/>
        <v>#DIV/0!</v>
      </c>
      <c r="O395" s="53" t="e">
        <f>AVERAGE(E395:N395)</f>
        <v>#DIV/0!</v>
      </c>
      <c r="P395" s="87"/>
      <c r="Q395" s="25"/>
      <c r="R395" s="23"/>
      <c r="S395" s="25"/>
      <c r="U395" s="23"/>
      <c r="X395" s="24"/>
      <c r="Y395" s="26"/>
      <c r="Z395" s="27"/>
    </row>
    <row r="396" spans="1:30" x14ac:dyDescent="0.25">
      <c r="A396" s="27"/>
      <c r="D396" s="35"/>
      <c r="E396" s="46"/>
      <c r="F396" s="37"/>
      <c r="G396" s="37"/>
      <c r="H396" s="37"/>
      <c r="I396" s="37"/>
      <c r="J396" s="37"/>
      <c r="K396" s="37"/>
      <c r="L396" s="37"/>
      <c r="M396" s="37"/>
      <c r="N396" s="33"/>
      <c r="O396" s="33"/>
      <c r="Q396" s="25"/>
      <c r="R396" s="23"/>
      <c r="S396" s="25"/>
      <c r="U396" s="23"/>
      <c r="X396" s="24"/>
      <c r="Y396" s="26"/>
      <c r="Z396" s="27"/>
    </row>
    <row r="397" spans="1:30" ht="16.5" thickBot="1" x14ac:dyDescent="0.3">
      <c r="A397" s="27"/>
      <c r="D397" s="36" t="s">
        <v>51</v>
      </c>
      <c r="E397" s="44" t="s">
        <v>16</v>
      </c>
      <c r="F397" s="44" t="s">
        <v>19</v>
      </c>
      <c r="G397" s="44" t="s">
        <v>20</v>
      </c>
      <c r="H397" s="44" t="s">
        <v>21</v>
      </c>
      <c r="I397" s="44" t="s">
        <v>22</v>
      </c>
      <c r="J397" s="44" t="s">
        <v>23</v>
      </c>
      <c r="K397" s="44" t="s">
        <v>0</v>
      </c>
      <c r="L397" s="44" t="s">
        <v>24</v>
      </c>
      <c r="M397" s="44" t="s">
        <v>25</v>
      </c>
      <c r="N397" s="45" t="s">
        <v>26</v>
      </c>
      <c r="O397" s="45" t="s">
        <v>72</v>
      </c>
      <c r="Q397" s="25"/>
      <c r="R397" s="23"/>
      <c r="S397" s="25"/>
      <c r="U397" s="23"/>
      <c r="X397" s="24"/>
      <c r="Y397" s="26"/>
      <c r="Z397" s="27"/>
    </row>
    <row r="398" spans="1:30" x14ac:dyDescent="0.25">
      <c r="A398" s="27"/>
      <c r="D398" s="35" t="s">
        <v>47</v>
      </c>
      <c r="E398" s="152">
        <v>4.5</v>
      </c>
      <c r="F398" s="152">
        <v>3</v>
      </c>
      <c r="G398" s="152">
        <v>3</v>
      </c>
      <c r="H398" s="152">
        <v>3</v>
      </c>
      <c r="I398" s="152">
        <v>3</v>
      </c>
      <c r="J398" s="152">
        <v>2</v>
      </c>
      <c r="K398" s="152">
        <v>2</v>
      </c>
      <c r="L398" s="152">
        <v>5.5</v>
      </c>
      <c r="M398" s="152">
        <v>4</v>
      </c>
      <c r="N398" s="152">
        <v>2.5</v>
      </c>
      <c r="O398" s="56">
        <f>AVERAGE(E398:N398)</f>
        <v>3.25</v>
      </c>
      <c r="Q398" s="25"/>
      <c r="R398" s="23"/>
      <c r="S398" s="25"/>
      <c r="U398" s="23"/>
      <c r="X398" s="24"/>
      <c r="Y398" s="26"/>
      <c r="Z398" s="27"/>
    </row>
    <row r="399" spans="1:30" x14ac:dyDescent="0.25">
      <c r="A399" s="27"/>
      <c r="D399" s="34" t="s">
        <v>48</v>
      </c>
      <c r="E399" s="153">
        <v>4</v>
      </c>
      <c r="F399" s="153">
        <v>3</v>
      </c>
      <c r="G399" s="153">
        <v>7</v>
      </c>
      <c r="H399" s="153">
        <v>2</v>
      </c>
      <c r="I399" s="153">
        <v>0</v>
      </c>
      <c r="J399" s="153">
        <v>4</v>
      </c>
      <c r="K399" s="153">
        <v>4.5</v>
      </c>
      <c r="L399" s="153">
        <v>0.5</v>
      </c>
      <c r="M399" s="153">
        <v>3</v>
      </c>
      <c r="N399" s="153">
        <v>3</v>
      </c>
      <c r="O399" s="52">
        <f>AVERAGE(E399:N399)</f>
        <v>3.1</v>
      </c>
      <c r="Q399" s="25"/>
      <c r="R399" s="23"/>
      <c r="S399" s="25"/>
      <c r="U399" s="23"/>
      <c r="X399" s="24"/>
      <c r="Y399" s="26"/>
      <c r="Z399" s="27"/>
    </row>
    <row r="400" spans="1:30" x14ac:dyDescent="0.25">
      <c r="A400" s="27"/>
      <c r="D400" s="34" t="s">
        <v>49</v>
      </c>
      <c r="E400" s="153">
        <v>2</v>
      </c>
      <c r="F400" s="153">
        <v>2</v>
      </c>
      <c r="G400" s="153">
        <v>3</v>
      </c>
      <c r="H400" s="153">
        <v>0.5</v>
      </c>
      <c r="I400" s="153">
        <v>3.5</v>
      </c>
      <c r="J400" s="153">
        <v>3.5</v>
      </c>
      <c r="K400" s="153">
        <v>1</v>
      </c>
      <c r="L400" s="153">
        <v>2.5</v>
      </c>
      <c r="M400" s="153">
        <v>0.5</v>
      </c>
      <c r="N400" s="153">
        <v>1</v>
      </c>
      <c r="O400" s="52">
        <f>AVERAGE(E400:N400)</f>
        <v>1.95</v>
      </c>
      <c r="Q400" s="25"/>
      <c r="R400" s="23"/>
      <c r="S400" s="25"/>
      <c r="U400" s="23"/>
      <c r="X400" s="24"/>
      <c r="Y400" s="26"/>
      <c r="Z400" s="27"/>
    </row>
    <row r="401" spans="1:28" ht="16.5" thickBot="1" x14ac:dyDescent="0.3">
      <c r="A401" s="27"/>
      <c r="B401" s="155"/>
      <c r="C401" s="155"/>
      <c r="D401" s="36" t="s">
        <v>50</v>
      </c>
      <c r="E401" s="154">
        <v>3</v>
      </c>
      <c r="F401" s="154">
        <v>4.5</v>
      </c>
      <c r="G401" s="154">
        <v>3.5</v>
      </c>
      <c r="H401" s="154">
        <v>1.5</v>
      </c>
      <c r="I401" s="154">
        <v>2</v>
      </c>
      <c r="J401" s="154">
        <v>2.5</v>
      </c>
      <c r="K401" s="154">
        <v>2.5</v>
      </c>
      <c r="L401" s="154">
        <v>4</v>
      </c>
      <c r="M401" s="154">
        <v>4</v>
      </c>
      <c r="N401" s="154">
        <v>2.5</v>
      </c>
      <c r="O401" s="45"/>
      <c r="P401" s="155"/>
      <c r="Q401" s="25"/>
      <c r="R401" s="155"/>
      <c r="S401" s="25"/>
      <c r="U401" s="155"/>
      <c r="V401" s="155"/>
      <c r="W401" s="155"/>
      <c r="X401" s="24"/>
      <c r="Y401" s="26"/>
      <c r="Z401" s="27"/>
    </row>
    <row r="402" spans="1:28" x14ac:dyDescent="0.25">
      <c r="A402" s="27"/>
      <c r="D402" s="35" t="s">
        <v>15</v>
      </c>
      <c r="E402" s="156">
        <f>SUM(E398,E399,E400,E401)</f>
        <v>13.5</v>
      </c>
      <c r="F402" s="156">
        <f t="shared" ref="F402:N402" si="204">SUM(F398,F399,F400,F401)</f>
        <v>12.5</v>
      </c>
      <c r="G402" s="156">
        <f t="shared" si="204"/>
        <v>16.5</v>
      </c>
      <c r="H402" s="156">
        <f t="shared" si="204"/>
        <v>7</v>
      </c>
      <c r="I402" s="156">
        <f t="shared" si="204"/>
        <v>8.5</v>
      </c>
      <c r="J402" s="156">
        <f t="shared" si="204"/>
        <v>12</v>
      </c>
      <c r="K402" s="156">
        <f t="shared" si="204"/>
        <v>10</v>
      </c>
      <c r="L402" s="156">
        <f t="shared" si="204"/>
        <v>12.5</v>
      </c>
      <c r="M402" s="156">
        <f t="shared" si="204"/>
        <v>11.5</v>
      </c>
      <c r="N402" s="156">
        <f t="shared" si="204"/>
        <v>9</v>
      </c>
      <c r="O402" s="56">
        <f>AVERAGE(E402:N402)</f>
        <v>11.3</v>
      </c>
      <c r="Q402" s="25"/>
      <c r="R402" s="23"/>
      <c r="S402" s="25"/>
      <c r="U402" s="23"/>
      <c r="X402" s="24"/>
      <c r="Y402" s="26"/>
      <c r="Z402" s="27"/>
    </row>
    <row r="403" spans="1:28" ht="16.5" thickBot="1" x14ac:dyDescent="0.3">
      <c r="A403" s="27"/>
      <c r="E403" s="98"/>
      <c r="F403" s="79"/>
      <c r="G403" s="79"/>
      <c r="H403" s="79"/>
      <c r="I403" s="79"/>
      <c r="J403" s="79"/>
      <c r="K403" s="79"/>
      <c r="L403" s="79"/>
      <c r="M403" s="79"/>
      <c r="N403" s="88"/>
      <c r="O403" s="23"/>
      <c r="Q403" s="25"/>
      <c r="R403" s="23"/>
      <c r="S403" s="25"/>
      <c r="U403" s="23"/>
      <c r="X403" s="24"/>
      <c r="Y403" s="26"/>
      <c r="Z403" s="27"/>
    </row>
    <row r="404" spans="1:28" ht="16.5" thickBot="1" x14ac:dyDescent="0.3">
      <c r="A404" s="27"/>
      <c r="D404" s="96"/>
      <c r="E404" s="109" t="s">
        <v>16</v>
      </c>
      <c r="F404" s="51" t="s">
        <v>19</v>
      </c>
      <c r="G404" s="51" t="s">
        <v>20</v>
      </c>
      <c r="H404" s="51" t="s">
        <v>21</v>
      </c>
      <c r="I404" s="51" t="s">
        <v>22</v>
      </c>
      <c r="J404" s="51" t="s">
        <v>23</v>
      </c>
      <c r="K404" s="51" t="s">
        <v>0</v>
      </c>
      <c r="L404" s="51" t="s">
        <v>24</v>
      </c>
      <c r="M404" s="51" t="s">
        <v>25</v>
      </c>
      <c r="N404" s="53" t="s">
        <v>26</v>
      </c>
      <c r="O404" s="87"/>
      <c r="Q404" s="25"/>
      <c r="R404" s="23"/>
      <c r="S404" s="25"/>
      <c r="U404" s="23"/>
      <c r="X404" s="24"/>
      <c r="Y404" s="26"/>
      <c r="Z404" s="27"/>
    </row>
    <row r="405" spans="1:28" x14ac:dyDescent="0.25">
      <c r="A405" s="27"/>
      <c r="D405" s="96"/>
      <c r="E405" s="107"/>
      <c r="F405" s="38"/>
      <c r="G405" s="38"/>
      <c r="H405" s="38"/>
      <c r="I405" s="38"/>
      <c r="J405" s="38"/>
      <c r="K405" s="38"/>
      <c r="L405" s="38"/>
      <c r="M405" s="38"/>
      <c r="N405" s="108"/>
      <c r="O405" s="87"/>
      <c r="Q405" s="25"/>
      <c r="R405" s="23"/>
      <c r="S405" s="25"/>
      <c r="U405" s="23"/>
      <c r="X405" s="24"/>
      <c r="Y405" s="26"/>
      <c r="Z405" s="27"/>
    </row>
    <row r="406" spans="1:28" x14ac:dyDescent="0.25">
      <c r="A406" s="27"/>
      <c r="D406" s="96"/>
      <c r="E406" s="99"/>
      <c r="F406" s="25"/>
      <c r="G406" s="25"/>
      <c r="H406" s="25"/>
      <c r="I406" s="25"/>
      <c r="J406" s="25"/>
      <c r="K406" s="25"/>
      <c r="L406" s="25"/>
      <c r="M406" s="25"/>
      <c r="N406" s="100"/>
      <c r="O406" s="87"/>
      <c r="Q406" s="25"/>
      <c r="R406" s="23"/>
      <c r="S406" s="25"/>
      <c r="U406" s="23"/>
      <c r="X406" s="24"/>
      <c r="Y406" s="26"/>
      <c r="Z406" s="27"/>
      <c r="AB406" s="28"/>
    </row>
    <row r="407" spans="1:28" s="28" customFormat="1" x14ac:dyDescent="0.25">
      <c r="B407" s="71"/>
      <c r="C407" s="26"/>
      <c r="D407" s="97"/>
      <c r="E407" s="101"/>
      <c r="F407" s="93"/>
      <c r="G407" s="94"/>
      <c r="H407" s="25"/>
      <c r="I407" s="25"/>
      <c r="J407" s="25"/>
      <c r="K407" s="25"/>
      <c r="L407" s="25"/>
      <c r="M407" s="25"/>
      <c r="N407" s="100"/>
      <c r="O407" s="87"/>
      <c r="Q407" s="30"/>
      <c r="R407" s="29"/>
      <c r="S407" s="30"/>
      <c r="T407" s="30"/>
      <c r="W407" s="29"/>
      <c r="X407" s="27"/>
      <c r="Y407" s="27"/>
      <c r="AB407" s="27"/>
    </row>
    <row r="408" spans="1:28" x14ac:dyDescent="0.25">
      <c r="A408" s="27"/>
      <c r="D408" s="96"/>
      <c r="E408" s="99"/>
      <c r="F408" s="25"/>
      <c r="G408" s="25"/>
      <c r="H408" s="25"/>
      <c r="I408" s="25"/>
      <c r="J408" s="25"/>
      <c r="K408" s="25"/>
      <c r="L408" s="25"/>
      <c r="M408" s="25"/>
      <c r="N408" s="100"/>
      <c r="O408" s="87"/>
      <c r="Q408" s="25"/>
      <c r="R408" s="23"/>
      <c r="S408" s="25"/>
      <c r="U408" s="23"/>
      <c r="X408" s="24"/>
      <c r="Y408" s="26"/>
      <c r="Z408" s="27"/>
    </row>
    <row r="409" spans="1:28" ht="16.5" thickBot="1" x14ac:dyDescent="0.3">
      <c r="A409" s="27"/>
      <c r="D409" s="96"/>
      <c r="E409" s="102"/>
      <c r="F409" s="95"/>
      <c r="G409" s="95"/>
      <c r="H409" s="95"/>
      <c r="I409" s="95"/>
      <c r="J409" s="95"/>
      <c r="K409" s="95"/>
      <c r="L409" s="95"/>
      <c r="M409" s="95"/>
      <c r="N409" s="103"/>
      <c r="O409" s="87"/>
      <c r="Q409" s="25"/>
      <c r="R409" s="23"/>
      <c r="S409" s="25"/>
      <c r="U409" s="23"/>
      <c r="X409" s="24"/>
      <c r="Y409" s="26"/>
      <c r="Z409" s="27"/>
    </row>
    <row r="410" spans="1:28" ht="16.5" thickBot="1" x14ac:dyDescent="0.3">
      <c r="A410" s="27"/>
      <c r="D410" s="96"/>
      <c r="E410" s="104">
        <f>SUM(E405:E409)</f>
        <v>0</v>
      </c>
      <c r="F410" s="105">
        <f t="shared" ref="F410:N410" si="205">SUM(F405:F409)</f>
        <v>0</v>
      </c>
      <c r="G410" s="105">
        <f t="shared" si="205"/>
        <v>0</v>
      </c>
      <c r="H410" s="105">
        <f t="shared" si="205"/>
        <v>0</v>
      </c>
      <c r="I410" s="105">
        <f t="shared" si="205"/>
        <v>0</v>
      </c>
      <c r="J410" s="105">
        <f t="shared" si="205"/>
        <v>0</v>
      </c>
      <c r="K410" s="105">
        <f t="shared" si="205"/>
        <v>0</v>
      </c>
      <c r="L410" s="105">
        <f t="shared" si="205"/>
        <v>0</v>
      </c>
      <c r="M410" s="105">
        <f t="shared" si="205"/>
        <v>0</v>
      </c>
      <c r="N410" s="106">
        <f t="shared" si="205"/>
        <v>0</v>
      </c>
      <c r="O410" s="87"/>
      <c r="Q410" s="25"/>
      <c r="R410" s="23"/>
      <c r="S410" s="25"/>
      <c r="U410" s="23"/>
      <c r="X410" s="24"/>
      <c r="Y410" s="26"/>
      <c r="Z410" s="27"/>
    </row>
    <row r="411" spans="1:28" x14ac:dyDescent="0.25">
      <c r="A411" s="27"/>
      <c r="E411" s="46"/>
      <c r="F411" s="37"/>
      <c r="G411" s="37"/>
      <c r="H411" s="37"/>
      <c r="I411" s="37"/>
      <c r="J411" s="37"/>
      <c r="K411" s="37"/>
      <c r="L411" s="37"/>
      <c r="M411" s="37"/>
      <c r="N411" s="33"/>
      <c r="O411" s="23"/>
      <c r="Q411" s="25"/>
      <c r="R411" s="23"/>
      <c r="S411" s="25"/>
      <c r="U411" s="23"/>
      <c r="X411" s="24"/>
      <c r="Y411" s="26"/>
      <c r="Z411" s="27"/>
    </row>
    <row r="412" spans="1:28" x14ac:dyDescent="0.25">
      <c r="N412" s="24"/>
      <c r="O412" s="23"/>
      <c r="Q412" s="25"/>
      <c r="R412" s="23"/>
      <c r="S412" s="25"/>
      <c r="U412" s="23"/>
      <c r="X412" s="24"/>
      <c r="Y412" s="26"/>
      <c r="Z412" s="27"/>
    </row>
    <row r="413" spans="1:28" x14ac:dyDescent="0.25">
      <c r="N413" s="24"/>
      <c r="O413" s="23"/>
      <c r="Q413" s="25"/>
      <c r="R413" s="23"/>
      <c r="S413" s="25"/>
      <c r="U413" s="23"/>
      <c r="X413" s="24"/>
      <c r="Y413" s="26"/>
      <c r="Z413" s="27"/>
    </row>
    <row r="414" spans="1:28" x14ac:dyDescent="0.25">
      <c r="N414" s="24"/>
      <c r="O414" s="23"/>
      <c r="Q414" s="25"/>
      <c r="R414" s="23"/>
      <c r="S414" s="25"/>
      <c r="U414" s="23"/>
      <c r="X414" s="24"/>
      <c r="Y414" s="26"/>
      <c r="Z414" s="27"/>
    </row>
    <row r="415" spans="1:28" x14ac:dyDescent="0.25">
      <c r="N415" s="24"/>
      <c r="O415" s="23"/>
      <c r="Q415" s="25"/>
      <c r="R415" s="23"/>
      <c r="S415" s="25"/>
      <c r="U415" s="23"/>
      <c r="X415" s="24"/>
      <c r="Y415" s="26"/>
      <c r="Z415" s="27"/>
    </row>
    <row r="416" spans="1:28" x14ac:dyDescent="0.25">
      <c r="N416" s="24"/>
      <c r="O416" s="23"/>
      <c r="Q416" s="25"/>
      <c r="R416" s="23"/>
      <c r="S416" s="25"/>
      <c r="U416" s="23"/>
      <c r="X416" s="24"/>
      <c r="Y416" s="26"/>
      <c r="Z416" s="27"/>
    </row>
    <row r="417" spans="1:31" x14ac:dyDescent="0.25">
      <c r="N417" s="24"/>
      <c r="O417" s="23"/>
      <c r="Q417" s="25"/>
      <c r="R417" s="23"/>
      <c r="S417" s="25"/>
      <c r="U417" s="23"/>
      <c r="X417" s="24"/>
      <c r="Y417" s="26"/>
      <c r="Z417" s="27"/>
    </row>
    <row r="418" spans="1:31" x14ac:dyDescent="0.25">
      <c r="N418" s="24"/>
      <c r="O418" s="23"/>
      <c r="Q418" s="25"/>
      <c r="R418" s="23"/>
      <c r="S418" s="25"/>
      <c r="U418" s="23"/>
      <c r="X418" s="24"/>
      <c r="Y418" s="26"/>
      <c r="Z418" s="27"/>
    </row>
    <row r="419" spans="1:31" ht="21" x14ac:dyDescent="0.35">
      <c r="D419" s="257" t="s">
        <v>84</v>
      </c>
      <c r="E419" s="258"/>
      <c r="F419" s="258"/>
      <c r="G419" s="258"/>
      <c r="H419" s="258"/>
      <c r="I419" s="258"/>
      <c r="J419" s="258"/>
      <c r="K419" s="258"/>
      <c r="L419" s="258"/>
      <c r="M419" s="258"/>
      <c r="N419" s="258"/>
      <c r="O419" s="259"/>
    </row>
    <row r="420" spans="1:31" s="28" customFormat="1" ht="15.75" customHeight="1" x14ac:dyDescent="0.25">
      <c r="B420" s="71"/>
      <c r="C420" s="118"/>
      <c r="D420" s="119"/>
      <c r="E420" s="119"/>
      <c r="F420" s="118"/>
      <c r="G420" s="120"/>
      <c r="H420" s="26"/>
      <c r="I420" s="266"/>
      <c r="J420" s="267"/>
      <c r="K420" s="267"/>
      <c r="L420" s="267"/>
      <c r="M420" s="267"/>
      <c r="N420" s="267"/>
      <c r="O420" s="268"/>
      <c r="P420" s="23"/>
      <c r="R420" s="30"/>
      <c r="S420" s="263"/>
      <c r="T420" s="264"/>
      <c r="U420" s="264"/>
      <c r="V420" s="264"/>
      <c r="W420" s="264"/>
      <c r="X420" s="265"/>
      <c r="Y420" s="34"/>
      <c r="Z420" s="34"/>
      <c r="AA420" s="65"/>
      <c r="AB420" s="65"/>
      <c r="AC420" s="65"/>
      <c r="AD420" s="65"/>
      <c r="AE420" s="65"/>
    </row>
    <row r="421" spans="1:31" s="28" customFormat="1" x14ac:dyDescent="0.25">
      <c r="B421" s="71"/>
      <c r="C421" s="125"/>
      <c r="D421" s="124"/>
      <c r="E421" s="124"/>
      <c r="F421" s="125"/>
      <c r="G421" s="120"/>
      <c r="H421" s="26"/>
      <c r="I421" s="266"/>
      <c r="J421" s="267"/>
      <c r="K421" s="267"/>
      <c r="L421" s="267"/>
      <c r="M421" s="267"/>
      <c r="N421" s="267"/>
      <c r="O421" s="268"/>
      <c r="P421" s="79"/>
      <c r="Q421" s="89"/>
      <c r="R421" s="90"/>
      <c r="S421" s="263"/>
      <c r="T421" s="264"/>
      <c r="U421" s="264"/>
      <c r="V421" s="264"/>
      <c r="W421" s="264"/>
      <c r="X421" s="265"/>
      <c r="Y421" s="34"/>
      <c r="Z421" s="34"/>
      <c r="AA421" s="65"/>
      <c r="AB421" s="65"/>
      <c r="AC421" s="65"/>
      <c r="AD421" s="65"/>
      <c r="AE421" s="65"/>
    </row>
    <row r="422" spans="1:31" x14ac:dyDescent="0.25">
      <c r="A422" s="28"/>
      <c r="B422" s="71"/>
      <c r="C422" s="118"/>
      <c r="D422" s="124"/>
      <c r="E422" s="124"/>
      <c r="F422" s="125"/>
      <c r="G422" s="120"/>
      <c r="H422" s="26"/>
      <c r="I422" s="266"/>
      <c r="J422" s="267"/>
      <c r="K422" s="267"/>
      <c r="L422" s="267"/>
      <c r="M422" s="267"/>
      <c r="N422" s="267"/>
      <c r="O422" s="268"/>
      <c r="S422" s="263"/>
      <c r="T422" s="264"/>
      <c r="U422" s="264"/>
      <c r="V422" s="264"/>
      <c r="W422" s="264"/>
      <c r="X422" s="265"/>
    </row>
    <row r="423" spans="1:31" s="28" customFormat="1" x14ac:dyDescent="0.25">
      <c r="B423" s="71"/>
      <c r="C423" s="118"/>
      <c r="D423" s="119"/>
      <c r="E423" s="119"/>
      <c r="F423" s="118"/>
      <c r="G423" s="120"/>
      <c r="H423" s="26"/>
      <c r="I423" s="266"/>
      <c r="J423" s="267"/>
      <c r="K423" s="267"/>
      <c r="L423" s="267"/>
      <c r="M423" s="267"/>
      <c r="N423" s="267"/>
      <c r="O423" s="268"/>
      <c r="P423" s="23"/>
      <c r="R423" s="25"/>
      <c r="S423" s="29"/>
      <c r="T423" s="30"/>
      <c r="U423" s="30"/>
      <c r="X423" s="29"/>
      <c r="Y423" s="34"/>
      <c r="Z423" s="34"/>
      <c r="AA423" s="65"/>
      <c r="AB423" s="65"/>
      <c r="AC423" s="65"/>
      <c r="AD423" s="65"/>
      <c r="AE423" s="65"/>
    </row>
    <row r="424" spans="1:31" x14ac:dyDescent="0.25">
      <c r="A424" s="28"/>
      <c r="C424" s="91"/>
      <c r="D424" s="130"/>
      <c r="E424" s="130"/>
      <c r="F424" s="91"/>
      <c r="G424" s="141"/>
      <c r="H424" s="131"/>
      <c r="I424" s="266"/>
      <c r="J424" s="267"/>
      <c r="K424" s="267"/>
      <c r="L424" s="267"/>
      <c r="M424" s="267"/>
      <c r="N424" s="267"/>
      <c r="O424" s="268"/>
      <c r="P424" s="25"/>
      <c r="Q424" s="25"/>
      <c r="S424" s="24"/>
      <c r="T424" s="30"/>
      <c r="W424" s="29"/>
      <c r="X424" s="34"/>
      <c r="Y424" s="34"/>
      <c r="Z424" s="34"/>
      <c r="AA424" s="65"/>
      <c r="AB424" s="65"/>
      <c r="AC424" s="65"/>
      <c r="AD424" s="65"/>
    </row>
    <row r="425" spans="1:31" x14ac:dyDescent="0.25">
      <c r="I425" s="266"/>
      <c r="J425" s="267"/>
      <c r="K425" s="267"/>
      <c r="L425" s="267"/>
      <c r="M425" s="267"/>
      <c r="N425" s="267"/>
      <c r="O425" s="268"/>
    </row>
    <row r="426" spans="1:31" x14ac:dyDescent="0.25">
      <c r="I426" s="266"/>
      <c r="J426" s="267"/>
      <c r="K426" s="267"/>
      <c r="L426" s="267"/>
      <c r="M426" s="267"/>
      <c r="N426" s="267"/>
      <c r="O426" s="268"/>
    </row>
    <row r="427" spans="1:31" x14ac:dyDescent="0.25">
      <c r="I427" s="266"/>
      <c r="J427" s="267"/>
      <c r="K427" s="267"/>
      <c r="L427" s="267"/>
      <c r="M427" s="267"/>
      <c r="N427" s="267"/>
      <c r="O427" s="268"/>
    </row>
    <row r="428" spans="1:31" x14ac:dyDescent="0.25">
      <c r="I428" s="266"/>
      <c r="J428" s="267"/>
      <c r="K428" s="267"/>
      <c r="L428" s="267"/>
      <c r="M428" s="267"/>
      <c r="N428" s="267"/>
      <c r="O428" s="268"/>
    </row>
  </sheetData>
  <sortState xmlns:xlrd2="http://schemas.microsoft.com/office/spreadsheetml/2017/richdata2" ref="D2:E29">
    <sortCondition ref="D2:D29"/>
  </sortState>
  <mergeCells count="15">
    <mergeCell ref="S422:X422"/>
    <mergeCell ref="I426:O426"/>
    <mergeCell ref="I427:O427"/>
    <mergeCell ref="I428:O428"/>
    <mergeCell ref="I420:O420"/>
    <mergeCell ref="I423:O423"/>
    <mergeCell ref="I422:O422"/>
    <mergeCell ref="I424:O424"/>
    <mergeCell ref="I425:O425"/>
    <mergeCell ref="I421:O421"/>
    <mergeCell ref="D419:O419"/>
    <mergeCell ref="D364:H364"/>
    <mergeCell ref="D377:F377"/>
    <mergeCell ref="S420:X420"/>
    <mergeCell ref="S421:X421"/>
  </mergeCells>
  <phoneticPr fontId="4" type="noConversion"/>
  <conditionalFormatting sqref="F183 F180 F161 F115 F102 F99:F100 F35 F11">
    <cfRule type="cellIs" dxfId="10" priority="7" stopIfTrue="1" operator="lessThan">
      <formula>0</formula>
    </cfRule>
  </conditionalFormatting>
  <printOptions headings="1" gridLines="1"/>
  <pageMargins left="0.31" right="0.25" top="0.62" bottom="0.7" header="0.5" footer="0.5"/>
  <pageSetup orientation="landscape" r:id="rId1"/>
  <headerFooter alignWithMargins="0"/>
  <ignoredErrors>
    <ignoredError sqref="AB240:AE240 AB54:AD54 M80 AB107:AE107 AB160:AE160 AB188:AE188 AB214:AE214 AI265:AK265 AB134:AE134 AI168:AK168 AI27:AK41 A28:B41 A79:B80 A188:B188 A109:B119 A133:B134 AI16:AJ16 A3:B6 AI125:AK131 AI108:AK123 AI135:AK157 B244:B251 A213:B214 A240:B240 AI241:AK241 AI55:AK61 M269:M274 S269:S274 B27 A51:B52 A159:B160 A82:B82 A136:B156 B135 A162:B165 B161 A190:B212 A216:B219 B215 B241 A268:B268 A270:A271 AI161:AK167 AI189:AK190 AI191:AK212 AI215:AK219 AI247:AI248 AI250:AK253 AI255:AK255 AI169:AK176 AB80:AD80 AM2 A56:B56 B55 AI81:AK100 A88:B100 M276:M320 S276:S320 AM265 A265:B265 Q80 Q134 Q214 Q188 Q160 Q107 Q54 I268:M268 Q240 AI2:AK15 AI249:AJ249 O268:V268 I240 I54 I107 I160 I188 I214 I134 I80 K240 K54 K107 K160 K188 K214 K134 K80 M240 M54 M107 M160 M188 M134 O240 O54 O107 O160 O188 O214 O134 S80 S134 S214 S188 S160 S107 S54 S240 U80 U134 U214 U188 U160 U107 U54 U240 W80 W134 W214 W188 W160 W107 W54 W240 Y80 Y134 Y214 Y188 Y160 Y107 Y54 Y240 A53:B54 AI220:AK226 AI62:AK67 AI256:AK259" unlockedFormula="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09"/>
  <sheetViews>
    <sheetView zoomScaleNormal="100" zoomScaleSheetLayoutView="100" workbookViewId="0">
      <pane ySplit="1" topLeftCell="A2" activePane="bottomLeft" state="frozen"/>
      <selection pane="bottomLeft" sqref="A1:XFD1048576"/>
    </sheetView>
  </sheetViews>
  <sheetFormatPr defaultColWidth="10" defaultRowHeight="15.75" x14ac:dyDescent="0.25"/>
  <cols>
    <col min="1" max="1" width="17.140625" style="27" customWidth="1"/>
    <col min="2" max="2" width="12.85546875" style="73" customWidth="1"/>
    <col min="3" max="3" width="15.5703125" style="155" customWidth="1"/>
    <col min="4" max="4" width="4.42578125" style="155" bestFit="1" customWidth="1"/>
    <col min="5" max="5" width="9.5703125" style="155" bestFit="1" customWidth="1"/>
    <col min="6" max="6" width="8.5703125" style="155" customWidth="1"/>
    <col min="7" max="7" width="9.5703125" style="155" bestFit="1" customWidth="1"/>
    <col min="8" max="8" width="9.5703125" style="24" bestFit="1" customWidth="1"/>
    <col min="9" max="9" width="8.85546875" style="155" bestFit="1" customWidth="1"/>
    <col min="10" max="10" width="8.5703125" style="25" bestFit="1" customWidth="1"/>
    <col min="11" max="11" width="8.7109375" style="155" customWidth="1"/>
    <col min="12" max="12" width="9.140625" style="25" customWidth="1"/>
    <col min="13" max="13" width="10.42578125" style="155" customWidth="1"/>
    <col min="14" max="14" width="10.42578125" style="24" customWidth="1"/>
    <col min="15" max="15" width="7.85546875" style="27" customWidth="1"/>
    <col min="16" max="16" width="6.5703125" style="27" bestFit="1" customWidth="1"/>
    <col min="17" max="17" width="11.140625" style="27" customWidth="1"/>
    <col min="18" max="18" width="10.5703125" style="27" customWidth="1"/>
    <col min="19" max="19" width="8.42578125" style="27" bestFit="1" customWidth="1"/>
    <col min="20" max="20" width="11.5703125" style="27" customWidth="1"/>
    <col min="21" max="16384" width="10" style="27"/>
  </cols>
  <sheetData>
    <row r="1" spans="1:26" s="28" customFormat="1" ht="38.25" customHeight="1" x14ac:dyDescent="0.25">
      <c r="A1" s="64" t="s">
        <v>101</v>
      </c>
      <c r="B1" s="64" t="s">
        <v>2</v>
      </c>
      <c r="C1" s="65" t="s">
        <v>3</v>
      </c>
      <c r="D1" s="65" t="s">
        <v>4</v>
      </c>
      <c r="E1" s="65" t="s">
        <v>88</v>
      </c>
      <c r="F1" s="65" t="s">
        <v>89</v>
      </c>
      <c r="G1" s="65" t="s">
        <v>90</v>
      </c>
      <c r="H1" s="65" t="s">
        <v>91</v>
      </c>
      <c r="I1" s="63" t="s">
        <v>92</v>
      </c>
      <c r="J1" s="63" t="s">
        <v>85</v>
      </c>
      <c r="K1" s="65" t="s">
        <v>74</v>
      </c>
      <c r="L1" s="65" t="s">
        <v>75</v>
      </c>
      <c r="M1" s="65" t="s">
        <v>76</v>
      </c>
      <c r="N1" s="65" t="s">
        <v>77</v>
      </c>
      <c r="O1" s="63" t="s">
        <v>71</v>
      </c>
      <c r="P1" s="66" t="s">
        <v>66</v>
      </c>
      <c r="Q1" s="66" t="s">
        <v>70</v>
      </c>
      <c r="R1" s="65" t="s">
        <v>67</v>
      </c>
      <c r="S1" s="65" t="s">
        <v>15</v>
      </c>
      <c r="T1" s="65" t="s">
        <v>34</v>
      </c>
      <c r="U1" s="65" t="s">
        <v>35</v>
      </c>
      <c r="V1" s="65" t="s">
        <v>28</v>
      </c>
      <c r="W1" s="65" t="s">
        <v>29</v>
      </c>
      <c r="X1" s="65" t="s">
        <v>36</v>
      </c>
      <c r="Y1" s="65" t="s">
        <v>30</v>
      </c>
      <c r="Z1" s="65" t="s">
        <v>31</v>
      </c>
    </row>
    <row r="2" spans="1:26" s="28" customFormat="1" x14ac:dyDescent="0.25">
      <c r="A2" s="111" t="s">
        <v>107</v>
      </c>
      <c r="B2" s="111" t="s">
        <v>108</v>
      </c>
      <c r="C2" s="111" t="s">
        <v>109</v>
      </c>
      <c r="D2" s="26" t="s">
        <v>16</v>
      </c>
      <c r="E2" s="155">
        <v>29</v>
      </c>
      <c r="F2" s="155">
        <v>35</v>
      </c>
      <c r="G2" s="155">
        <v>26</v>
      </c>
      <c r="H2" s="155">
        <v>36</v>
      </c>
      <c r="I2" s="24">
        <f t="shared" ref="I2:I65" si="0">AVERAGE(E2,F2,G2,H2)</f>
        <v>31.5</v>
      </c>
      <c r="J2" s="24">
        <f>I2*2</f>
        <v>63</v>
      </c>
      <c r="K2" s="155">
        <v>65</v>
      </c>
      <c r="L2" s="155">
        <v>75</v>
      </c>
      <c r="M2" s="28">
        <v>72</v>
      </c>
      <c r="N2" s="30"/>
      <c r="O2" s="29">
        <f t="shared" ref="O2:O65" si="1">AVERAGE(K2,L2,M2,N2)</f>
        <v>70.67</v>
      </c>
      <c r="P2" s="30">
        <v>30</v>
      </c>
      <c r="Q2" s="30">
        <v>36</v>
      </c>
      <c r="R2" s="28">
        <v>41</v>
      </c>
      <c r="S2" s="29">
        <f t="shared" ref="S2:S65" si="2">SUM(J2 + O2 +P2 + Q2 + R2)</f>
        <v>240.67</v>
      </c>
      <c r="T2" s="34" t="b">
        <f t="shared" ref="T2:T65" si="3">IF(J2,J2&gt;=56,J2&lt;56)</f>
        <v>1</v>
      </c>
      <c r="U2" s="34" t="b">
        <f>IF(O2,O2&gt;=56,O2&lt;56)</f>
        <v>1</v>
      </c>
      <c r="V2" s="65" t="b">
        <f t="shared" ref="V2:V65" si="4">IF(P2,P2=40)</f>
        <v>0</v>
      </c>
      <c r="W2" s="65" t="b">
        <f t="shared" ref="W2:W65" si="5">IF(Q2,Q2&gt;=32,Q2&lt;32)</f>
        <v>1</v>
      </c>
      <c r="X2" s="65" t="b">
        <f t="shared" ref="X2:X65" si="6">IF(R2,R2&gt;=35,R2&lt;35)</f>
        <v>1</v>
      </c>
      <c r="Y2" s="65" t="b">
        <f>IF(S2,S2&gt;=207,S2&lt;207)</f>
        <v>1</v>
      </c>
      <c r="Z2" s="65" t="b">
        <f t="shared" ref="Z2:Z65" si="7">AND(T2:Y2)</f>
        <v>0</v>
      </c>
    </row>
    <row r="3" spans="1:26" s="28" customFormat="1" x14ac:dyDescent="0.25">
      <c r="A3" s="111" t="s">
        <v>111</v>
      </c>
      <c r="B3" s="111" t="s">
        <v>112</v>
      </c>
      <c r="C3" s="111" t="s">
        <v>113</v>
      </c>
      <c r="D3" s="26" t="s">
        <v>16</v>
      </c>
      <c r="E3" s="155">
        <v>32</v>
      </c>
      <c r="F3" s="155">
        <v>34</v>
      </c>
      <c r="G3" s="155">
        <v>32</v>
      </c>
      <c r="H3" s="155">
        <v>37</v>
      </c>
      <c r="I3" s="24">
        <f t="shared" si="0"/>
        <v>33.75</v>
      </c>
      <c r="J3" s="24">
        <f t="shared" ref="J3:J66" si="8">I3*2</f>
        <v>67.5</v>
      </c>
      <c r="K3" s="155">
        <v>54</v>
      </c>
      <c r="L3" s="155">
        <v>68</v>
      </c>
      <c r="M3" s="28">
        <v>69</v>
      </c>
      <c r="N3" s="30"/>
      <c r="O3" s="29">
        <f t="shared" si="1"/>
        <v>63.67</v>
      </c>
      <c r="P3" s="30">
        <v>40</v>
      </c>
      <c r="Q3" s="30">
        <v>35</v>
      </c>
      <c r="R3" s="28">
        <v>39</v>
      </c>
      <c r="S3" s="29">
        <f t="shared" si="2"/>
        <v>245.17</v>
      </c>
      <c r="T3" s="34" t="b">
        <f t="shared" si="3"/>
        <v>1</v>
      </c>
      <c r="U3" s="34" t="b">
        <f t="shared" ref="U3:U66" si="9">IF(O3,O3&gt;=56,O3&lt;56)</f>
        <v>1</v>
      </c>
      <c r="V3" s="65" t="b">
        <f t="shared" si="4"/>
        <v>1</v>
      </c>
      <c r="W3" s="65" t="b">
        <f t="shared" si="5"/>
        <v>1</v>
      </c>
      <c r="X3" s="65" t="b">
        <f t="shared" si="6"/>
        <v>1</v>
      </c>
      <c r="Y3" s="65" t="b">
        <f t="shared" ref="Y3:Y66" si="10">IF(S3,S3&gt;=207,S3&lt;207)</f>
        <v>1</v>
      </c>
      <c r="Z3" s="65" t="b">
        <f t="shared" si="7"/>
        <v>1</v>
      </c>
    </row>
    <row r="4" spans="1:26" s="28" customFormat="1" x14ac:dyDescent="0.25">
      <c r="A4" s="151" t="s">
        <v>820</v>
      </c>
      <c r="B4" s="111" t="s">
        <v>115</v>
      </c>
      <c r="C4" s="111" t="s">
        <v>116</v>
      </c>
      <c r="D4" s="26" t="s">
        <v>16</v>
      </c>
      <c r="E4" s="155">
        <v>32</v>
      </c>
      <c r="F4" s="155">
        <v>33</v>
      </c>
      <c r="G4" s="155">
        <v>29</v>
      </c>
      <c r="H4" s="155">
        <v>35</v>
      </c>
      <c r="I4" s="24">
        <f t="shared" si="0"/>
        <v>32.25</v>
      </c>
      <c r="J4" s="24">
        <f t="shared" si="8"/>
        <v>64.5</v>
      </c>
      <c r="K4" s="155">
        <v>46</v>
      </c>
      <c r="L4" s="155">
        <v>63</v>
      </c>
      <c r="M4" s="28">
        <v>57</v>
      </c>
      <c r="N4" s="30"/>
      <c r="O4" s="29">
        <f t="shared" si="1"/>
        <v>55.33</v>
      </c>
      <c r="P4" s="30">
        <v>40</v>
      </c>
      <c r="Q4" s="30">
        <v>30</v>
      </c>
      <c r="R4" s="28">
        <v>43</v>
      </c>
      <c r="S4" s="29">
        <f t="shared" si="2"/>
        <v>232.83</v>
      </c>
      <c r="T4" s="34" t="b">
        <f t="shared" si="3"/>
        <v>1</v>
      </c>
      <c r="U4" s="34" t="b">
        <f t="shared" si="9"/>
        <v>0</v>
      </c>
      <c r="V4" s="65" t="b">
        <f t="shared" si="4"/>
        <v>1</v>
      </c>
      <c r="W4" s="65" t="b">
        <f t="shared" si="5"/>
        <v>0</v>
      </c>
      <c r="X4" s="65" t="b">
        <f t="shared" si="6"/>
        <v>1</v>
      </c>
      <c r="Y4" s="65" t="b">
        <f t="shared" si="10"/>
        <v>1</v>
      </c>
      <c r="Z4" s="65" t="b">
        <f t="shared" si="7"/>
        <v>0</v>
      </c>
    </row>
    <row r="5" spans="1:26" s="28" customFormat="1" x14ac:dyDescent="0.25">
      <c r="A5" s="111" t="s">
        <v>118</v>
      </c>
      <c r="B5" s="111" t="s">
        <v>119</v>
      </c>
      <c r="C5" s="111" t="s">
        <v>120</v>
      </c>
      <c r="D5" s="26" t="s">
        <v>16</v>
      </c>
      <c r="E5" s="155">
        <v>36</v>
      </c>
      <c r="F5" s="155">
        <v>39</v>
      </c>
      <c r="G5" s="155">
        <v>38</v>
      </c>
      <c r="H5" s="155">
        <v>38</v>
      </c>
      <c r="I5" s="24">
        <f t="shared" si="0"/>
        <v>37.75</v>
      </c>
      <c r="J5" s="24">
        <f t="shared" si="8"/>
        <v>75.5</v>
      </c>
      <c r="K5" s="155">
        <v>34</v>
      </c>
      <c r="L5" s="155">
        <v>77</v>
      </c>
      <c r="M5" s="28">
        <v>68</v>
      </c>
      <c r="N5" s="30"/>
      <c r="O5" s="29">
        <f t="shared" si="1"/>
        <v>59.67</v>
      </c>
      <c r="P5" s="30">
        <v>40</v>
      </c>
      <c r="Q5" s="30">
        <v>37</v>
      </c>
      <c r="R5" s="28">
        <v>41</v>
      </c>
      <c r="S5" s="29">
        <f t="shared" si="2"/>
        <v>253.17</v>
      </c>
      <c r="T5" s="34" t="b">
        <f t="shared" si="3"/>
        <v>1</v>
      </c>
      <c r="U5" s="34" t="b">
        <f t="shared" si="9"/>
        <v>1</v>
      </c>
      <c r="V5" s="65" t="b">
        <f t="shared" si="4"/>
        <v>1</v>
      </c>
      <c r="W5" s="65" t="b">
        <f t="shared" si="5"/>
        <v>1</v>
      </c>
      <c r="X5" s="65" t="b">
        <f t="shared" si="6"/>
        <v>1</v>
      </c>
      <c r="Y5" s="65" t="b">
        <f t="shared" si="10"/>
        <v>1</v>
      </c>
      <c r="Z5" s="65" t="b">
        <f t="shared" si="7"/>
        <v>1</v>
      </c>
    </row>
    <row r="6" spans="1:26" s="28" customFormat="1" x14ac:dyDescent="0.25">
      <c r="A6" s="111" t="s">
        <v>122</v>
      </c>
      <c r="B6" s="111" t="s">
        <v>123</v>
      </c>
      <c r="C6" s="111" t="s">
        <v>124</v>
      </c>
      <c r="D6" s="26" t="s">
        <v>16</v>
      </c>
      <c r="E6" s="155">
        <v>34</v>
      </c>
      <c r="F6" s="155">
        <v>35</v>
      </c>
      <c r="G6" s="155">
        <v>37</v>
      </c>
      <c r="H6" s="155">
        <v>37</v>
      </c>
      <c r="I6" s="24">
        <f t="shared" si="0"/>
        <v>35.75</v>
      </c>
      <c r="J6" s="24">
        <f t="shared" si="8"/>
        <v>71.5</v>
      </c>
      <c r="K6" s="155">
        <v>31</v>
      </c>
      <c r="L6" s="155">
        <v>74</v>
      </c>
      <c r="M6" s="28">
        <v>73</v>
      </c>
      <c r="N6" s="30"/>
      <c r="O6" s="29">
        <f t="shared" si="1"/>
        <v>59.33</v>
      </c>
      <c r="P6" s="30">
        <v>40</v>
      </c>
      <c r="Q6" s="30">
        <v>39</v>
      </c>
      <c r="R6" s="28">
        <v>38</v>
      </c>
      <c r="S6" s="29">
        <f t="shared" si="2"/>
        <v>247.83</v>
      </c>
      <c r="T6" s="34" t="b">
        <f t="shared" si="3"/>
        <v>1</v>
      </c>
      <c r="U6" s="34" t="b">
        <f t="shared" si="9"/>
        <v>1</v>
      </c>
      <c r="V6" s="65" t="b">
        <f t="shared" si="4"/>
        <v>1</v>
      </c>
      <c r="W6" s="65" t="b">
        <f t="shared" si="5"/>
        <v>1</v>
      </c>
      <c r="X6" s="65" t="b">
        <f t="shared" si="6"/>
        <v>1</v>
      </c>
      <c r="Y6" s="65" t="b">
        <f t="shared" si="10"/>
        <v>1</v>
      </c>
      <c r="Z6" s="65" t="b">
        <f t="shared" si="7"/>
        <v>1</v>
      </c>
    </row>
    <row r="7" spans="1:26" s="28" customFormat="1" x14ac:dyDescent="0.25">
      <c r="A7" s="111" t="s">
        <v>126</v>
      </c>
      <c r="B7" s="111" t="s">
        <v>127</v>
      </c>
      <c r="C7" s="111" t="s">
        <v>128</v>
      </c>
      <c r="D7" s="26" t="s">
        <v>16</v>
      </c>
      <c r="E7" s="155">
        <v>31</v>
      </c>
      <c r="F7" s="155">
        <v>35</v>
      </c>
      <c r="G7" s="155">
        <v>35</v>
      </c>
      <c r="H7" s="155">
        <v>39</v>
      </c>
      <c r="I7" s="24">
        <f t="shared" si="0"/>
        <v>35</v>
      </c>
      <c r="J7" s="24">
        <f t="shared" si="8"/>
        <v>70</v>
      </c>
      <c r="K7" s="155">
        <v>53</v>
      </c>
      <c r="L7" s="155">
        <v>69</v>
      </c>
      <c r="M7" s="28">
        <v>67</v>
      </c>
      <c r="N7" s="30"/>
      <c r="O7" s="29">
        <f t="shared" si="1"/>
        <v>63</v>
      </c>
      <c r="P7" s="30">
        <v>40</v>
      </c>
      <c r="Q7" s="30">
        <v>44</v>
      </c>
      <c r="R7" s="28">
        <v>42</v>
      </c>
      <c r="S7" s="29">
        <f t="shared" si="2"/>
        <v>259</v>
      </c>
      <c r="T7" s="34" t="b">
        <f t="shared" si="3"/>
        <v>1</v>
      </c>
      <c r="U7" s="34" t="b">
        <f t="shared" si="9"/>
        <v>1</v>
      </c>
      <c r="V7" s="65" t="b">
        <f t="shared" si="4"/>
        <v>1</v>
      </c>
      <c r="W7" s="65" t="b">
        <f t="shared" si="5"/>
        <v>1</v>
      </c>
      <c r="X7" s="65" t="b">
        <f t="shared" si="6"/>
        <v>1</v>
      </c>
      <c r="Y7" s="65" t="b">
        <f t="shared" si="10"/>
        <v>1</v>
      </c>
      <c r="Z7" s="65" t="b">
        <f t="shared" si="7"/>
        <v>1</v>
      </c>
    </row>
    <row r="8" spans="1:26" s="28" customFormat="1" x14ac:dyDescent="0.25">
      <c r="A8" s="111" t="s">
        <v>130</v>
      </c>
      <c r="B8" s="111" t="s">
        <v>131</v>
      </c>
      <c r="C8" s="111" t="s">
        <v>132</v>
      </c>
      <c r="D8" s="26" t="s">
        <v>16</v>
      </c>
      <c r="E8" s="155">
        <v>28</v>
      </c>
      <c r="F8" s="155">
        <v>39</v>
      </c>
      <c r="G8" s="155">
        <v>31</v>
      </c>
      <c r="H8" s="155">
        <v>36</v>
      </c>
      <c r="I8" s="24">
        <f t="shared" si="0"/>
        <v>33.5</v>
      </c>
      <c r="J8" s="24">
        <f t="shared" si="8"/>
        <v>67</v>
      </c>
      <c r="K8" s="155">
        <v>54</v>
      </c>
      <c r="L8" s="155">
        <v>72</v>
      </c>
      <c r="M8" s="28">
        <v>63</v>
      </c>
      <c r="N8" s="30"/>
      <c r="O8" s="29">
        <f t="shared" si="1"/>
        <v>63</v>
      </c>
      <c r="P8" s="30">
        <v>40</v>
      </c>
      <c r="Q8" s="30">
        <v>40</v>
      </c>
      <c r="R8" s="28">
        <v>45</v>
      </c>
      <c r="S8" s="29">
        <f t="shared" si="2"/>
        <v>255</v>
      </c>
      <c r="T8" s="34" t="b">
        <f t="shared" si="3"/>
        <v>1</v>
      </c>
      <c r="U8" s="34" t="b">
        <f t="shared" si="9"/>
        <v>1</v>
      </c>
      <c r="V8" s="65" t="b">
        <f t="shared" si="4"/>
        <v>1</v>
      </c>
      <c r="W8" s="65" t="b">
        <f t="shared" si="5"/>
        <v>1</v>
      </c>
      <c r="X8" s="65" t="b">
        <f t="shared" si="6"/>
        <v>1</v>
      </c>
      <c r="Y8" s="65" t="b">
        <f t="shared" si="10"/>
        <v>1</v>
      </c>
      <c r="Z8" s="65" t="b">
        <f t="shared" si="7"/>
        <v>1</v>
      </c>
    </row>
    <row r="9" spans="1:26" s="28" customFormat="1" x14ac:dyDescent="0.25">
      <c r="A9" s="111" t="s">
        <v>134</v>
      </c>
      <c r="B9" s="111" t="s">
        <v>135</v>
      </c>
      <c r="C9" s="111" t="s">
        <v>136</v>
      </c>
      <c r="D9" s="26" t="s">
        <v>16</v>
      </c>
      <c r="E9" s="155">
        <v>33</v>
      </c>
      <c r="F9" s="155">
        <v>37</v>
      </c>
      <c r="G9" s="155">
        <v>36</v>
      </c>
      <c r="H9" s="155">
        <v>38</v>
      </c>
      <c r="I9" s="24">
        <f t="shared" si="0"/>
        <v>36</v>
      </c>
      <c r="J9" s="24">
        <f t="shared" si="8"/>
        <v>72</v>
      </c>
      <c r="K9" s="155">
        <v>68</v>
      </c>
      <c r="L9" s="155">
        <v>76</v>
      </c>
      <c r="M9" s="28">
        <v>73</v>
      </c>
      <c r="N9" s="30"/>
      <c r="O9" s="29">
        <f t="shared" si="1"/>
        <v>72.33</v>
      </c>
      <c r="P9" s="30">
        <v>40</v>
      </c>
      <c r="Q9" s="30">
        <v>45</v>
      </c>
      <c r="R9" s="28">
        <v>26</v>
      </c>
      <c r="S9" s="29">
        <f t="shared" si="2"/>
        <v>255.33</v>
      </c>
      <c r="T9" s="34" t="b">
        <f t="shared" si="3"/>
        <v>1</v>
      </c>
      <c r="U9" s="34" t="b">
        <f t="shared" si="9"/>
        <v>1</v>
      </c>
      <c r="V9" s="65" t="b">
        <f t="shared" si="4"/>
        <v>1</v>
      </c>
      <c r="W9" s="65" t="b">
        <f t="shared" si="5"/>
        <v>1</v>
      </c>
      <c r="X9" s="65" t="b">
        <f t="shared" si="6"/>
        <v>0</v>
      </c>
      <c r="Y9" s="65" t="b">
        <f t="shared" si="10"/>
        <v>1</v>
      </c>
      <c r="Z9" s="65" t="b">
        <f t="shared" si="7"/>
        <v>0</v>
      </c>
    </row>
    <row r="10" spans="1:26" s="28" customFormat="1" x14ac:dyDescent="0.25">
      <c r="A10" s="111" t="s">
        <v>138</v>
      </c>
      <c r="B10" s="111" t="s">
        <v>139</v>
      </c>
      <c r="C10" s="111" t="s">
        <v>113</v>
      </c>
      <c r="D10" s="26" t="s">
        <v>16</v>
      </c>
      <c r="E10" s="155">
        <v>35</v>
      </c>
      <c r="F10" s="155">
        <v>36</v>
      </c>
      <c r="G10" s="155">
        <v>37</v>
      </c>
      <c r="H10" s="155">
        <v>38</v>
      </c>
      <c r="I10" s="24">
        <f t="shared" si="0"/>
        <v>36.5</v>
      </c>
      <c r="J10" s="24">
        <f t="shared" si="8"/>
        <v>73</v>
      </c>
      <c r="K10" s="155">
        <v>72</v>
      </c>
      <c r="L10" s="155">
        <v>74</v>
      </c>
      <c r="M10" s="28">
        <v>71</v>
      </c>
      <c r="N10" s="30"/>
      <c r="O10" s="29">
        <f t="shared" si="1"/>
        <v>72.33</v>
      </c>
      <c r="P10" s="30">
        <v>40</v>
      </c>
      <c r="Q10" s="30">
        <v>37</v>
      </c>
      <c r="R10" s="28">
        <v>41</v>
      </c>
      <c r="S10" s="29">
        <f t="shared" si="2"/>
        <v>263.33</v>
      </c>
      <c r="T10" s="34" t="b">
        <f t="shared" si="3"/>
        <v>1</v>
      </c>
      <c r="U10" s="34" t="b">
        <f t="shared" si="9"/>
        <v>1</v>
      </c>
      <c r="V10" s="65" t="b">
        <f t="shared" si="4"/>
        <v>1</v>
      </c>
      <c r="W10" s="65" t="b">
        <f t="shared" si="5"/>
        <v>1</v>
      </c>
      <c r="X10" s="65" t="b">
        <f t="shared" si="6"/>
        <v>1</v>
      </c>
      <c r="Y10" s="65" t="b">
        <f t="shared" si="10"/>
        <v>1</v>
      </c>
      <c r="Z10" s="65" t="b">
        <f t="shared" si="7"/>
        <v>1</v>
      </c>
    </row>
    <row r="11" spans="1:26" s="28" customFormat="1" x14ac:dyDescent="0.25">
      <c r="A11" s="151" t="s">
        <v>492</v>
      </c>
      <c r="B11" s="111" t="s">
        <v>141</v>
      </c>
      <c r="C11" s="111" t="s">
        <v>142</v>
      </c>
      <c r="D11" s="26" t="s">
        <v>16</v>
      </c>
      <c r="E11" s="155">
        <v>24</v>
      </c>
      <c r="F11" s="155">
        <v>33</v>
      </c>
      <c r="G11" s="155">
        <v>34</v>
      </c>
      <c r="H11" s="155">
        <v>34</v>
      </c>
      <c r="I11" s="24">
        <f t="shared" si="0"/>
        <v>31.25</v>
      </c>
      <c r="J11" s="24">
        <f t="shared" si="8"/>
        <v>62.5</v>
      </c>
      <c r="K11" s="155">
        <v>56</v>
      </c>
      <c r="L11" s="155">
        <v>72</v>
      </c>
      <c r="M11" s="28">
        <v>74</v>
      </c>
      <c r="N11" s="30"/>
      <c r="O11" s="29">
        <f t="shared" si="1"/>
        <v>67.33</v>
      </c>
      <c r="P11" s="30">
        <v>20</v>
      </c>
      <c r="Q11" s="30">
        <v>30</v>
      </c>
      <c r="R11" s="28">
        <v>44</v>
      </c>
      <c r="S11" s="29">
        <f t="shared" si="2"/>
        <v>223.83</v>
      </c>
      <c r="T11" s="34" t="b">
        <f t="shared" si="3"/>
        <v>1</v>
      </c>
      <c r="U11" s="34" t="b">
        <f t="shared" si="9"/>
        <v>1</v>
      </c>
      <c r="V11" s="65" t="b">
        <f t="shared" si="4"/>
        <v>0</v>
      </c>
      <c r="W11" s="65" t="b">
        <f t="shared" si="5"/>
        <v>0</v>
      </c>
      <c r="X11" s="65" t="b">
        <f t="shared" si="6"/>
        <v>1</v>
      </c>
      <c r="Y11" s="65" t="b">
        <f t="shared" si="10"/>
        <v>1</v>
      </c>
      <c r="Z11" s="65" t="b">
        <f t="shared" si="7"/>
        <v>0</v>
      </c>
    </row>
    <row r="12" spans="1:26" s="28" customFormat="1" x14ac:dyDescent="0.25">
      <c r="A12" s="111" t="s">
        <v>144</v>
      </c>
      <c r="B12" s="111" t="s">
        <v>145</v>
      </c>
      <c r="C12" s="111" t="s">
        <v>146</v>
      </c>
      <c r="D12" s="26" t="s">
        <v>16</v>
      </c>
      <c r="E12" s="155">
        <v>30</v>
      </c>
      <c r="F12" s="155">
        <v>36</v>
      </c>
      <c r="G12" s="155">
        <v>38</v>
      </c>
      <c r="H12" s="155">
        <v>37</v>
      </c>
      <c r="I12" s="24">
        <f t="shared" si="0"/>
        <v>35.25</v>
      </c>
      <c r="J12" s="24">
        <f t="shared" si="8"/>
        <v>70.5</v>
      </c>
      <c r="K12" s="155">
        <v>58</v>
      </c>
      <c r="L12" s="155">
        <v>63</v>
      </c>
      <c r="M12" s="28">
        <v>68</v>
      </c>
      <c r="N12" s="30"/>
      <c r="O12" s="29">
        <f t="shared" si="1"/>
        <v>63</v>
      </c>
      <c r="P12" s="30">
        <v>40</v>
      </c>
      <c r="Q12" s="30">
        <v>26</v>
      </c>
      <c r="R12" s="28">
        <v>26</v>
      </c>
      <c r="S12" s="29">
        <f t="shared" si="2"/>
        <v>225.5</v>
      </c>
      <c r="T12" s="34" t="b">
        <f t="shared" si="3"/>
        <v>1</v>
      </c>
      <c r="U12" s="34" t="b">
        <f t="shared" si="9"/>
        <v>1</v>
      </c>
      <c r="V12" s="65" t="b">
        <f t="shared" si="4"/>
        <v>1</v>
      </c>
      <c r="W12" s="65" t="b">
        <f t="shared" si="5"/>
        <v>0</v>
      </c>
      <c r="X12" s="65" t="b">
        <f t="shared" si="6"/>
        <v>0</v>
      </c>
      <c r="Y12" s="65" t="b">
        <f t="shared" si="10"/>
        <v>1</v>
      </c>
      <c r="Z12" s="65" t="b">
        <f t="shared" si="7"/>
        <v>0</v>
      </c>
    </row>
    <row r="13" spans="1:26" s="28" customFormat="1" x14ac:dyDescent="0.25">
      <c r="A13" s="151" t="s">
        <v>821</v>
      </c>
      <c r="B13" s="111" t="s">
        <v>148</v>
      </c>
      <c r="C13" s="111" t="s">
        <v>149</v>
      </c>
      <c r="D13" s="26" t="s">
        <v>16</v>
      </c>
      <c r="E13" s="155">
        <v>30</v>
      </c>
      <c r="F13" s="155">
        <v>36</v>
      </c>
      <c r="G13" s="155">
        <v>35</v>
      </c>
      <c r="H13" s="155">
        <v>37</v>
      </c>
      <c r="I13" s="24">
        <f t="shared" si="0"/>
        <v>34.5</v>
      </c>
      <c r="J13" s="24">
        <f t="shared" si="8"/>
        <v>69</v>
      </c>
      <c r="K13" s="155">
        <v>58</v>
      </c>
      <c r="L13" s="155">
        <v>65</v>
      </c>
      <c r="M13" s="28">
        <v>70</v>
      </c>
      <c r="N13" s="30"/>
      <c r="O13" s="29">
        <f t="shared" si="1"/>
        <v>64.33</v>
      </c>
      <c r="P13" s="30">
        <v>40</v>
      </c>
      <c r="Q13" s="30">
        <v>41</v>
      </c>
      <c r="R13" s="28">
        <v>41</v>
      </c>
      <c r="S13" s="29">
        <f t="shared" si="2"/>
        <v>255.33</v>
      </c>
      <c r="T13" s="34" t="b">
        <f t="shared" si="3"/>
        <v>1</v>
      </c>
      <c r="U13" s="34" t="b">
        <f t="shared" si="9"/>
        <v>1</v>
      </c>
      <c r="V13" s="65" t="b">
        <f t="shared" si="4"/>
        <v>1</v>
      </c>
      <c r="W13" s="65" t="b">
        <f t="shared" si="5"/>
        <v>1</v>
      </c>
      <c r="X13" s="65" t="b">
        <f t="shared" si="6"/>
        <v>1</v>
      </c>
      <c r="Y13" s="65" t="b">
        <f t="shared" si="10"/>
        <v>1</v>
      </c>
      <c r="Z13" s="65" t="b">
        <f t="shared" si="7"/>
        <v>1</v>
      </c>
    </row>
    <row r="14" spans="1:26" s="28" customFormat="1" x14ac:dyDescent="0.25">
      <c r="A14" s="111" t="s">
        <v>151</v>
      </c>
      <c r="B14" s="111" t="s">
        <v>152</v>
      </c>
      <c r="C14" s="111" t="s">
        <v>153</v>
      </c>
      <c r="D14" s="26" t="s">
        <v>16</v>
      </c>
      <c r="E14" s="155">
        <v>29</v>
      </c>
      <c r="F14" s="155">
        <v>32</v>
      </c>
      <c r="G14" s="155">
        <v>34</v>
      </c>
      <c r="H14" s="155">
        <v>37</v>
      </c>
      <c r="I14" s="24">
        <f t="shared" si="0"/>
        <v>33</v>
      </c>
      <c r="J14" s="24">
        <f t="shared" si="8"/>
        <v>66</v>
      </c>
      <c r="K14" s="155">
        <v>70</v>
      </c>
      <c r="L14" s="155">
        <v>75</v>
      </c>
      <c r="M14" s="28">
        <v>65</v>
      </c>
      <c r="N14" s="30"/>
      <c r="O14" s="29">
        <f t="shared" si="1"/>
        <v>70</v>
      </c>
      <c r="P14" s="30">
        <v>40</v>
      </c>
      <c r="Q14" s="30">
        <v>41</v>
      </c>
      <c r="R14" s="28">
        <v>41</v>
      </c>
      <c r="S14" s="29">
        <f t="shared" si="2"/>
        <v>258</v>
      </c>
      <c r="T14" s="34" t="b">
        <f t="shared" si="3"/>
        <v>1</v>
      </c>
      <c r="U14" s="34" t="b">
        <f t="shared" si="9"/>
        <v>1</v>
      </c>
      <c r="V14" s="65" t="b">
        <f t="shared" si="4"/>
        <v>1</v>
      </c>
      <c r="W14" s="65" t="b">
        <f t="shared" si="5"/>
        <v>1</v>
      </c>
      <c r="X14" s="65" t="b">
        <f t="shared" si="6"/>
        <v>1</v>
      </c>
      <c r="Y14" s="65" t="b">
        <f t="shared" si="10"/>
        <v>1</v>
      </c>
      <c r="Z14" s="65" t="b">
        <f t="shared" si="7"/>
        <v>1</v>
      </c>
    </row>
    <row r="15" spans="1:26" s="28" customFormat="1" x14ac:dyDescent="0.25">
      <c r="A15" s="111" t="s">
        <v>155</v>
      </c>
      <c r="B15" s="111" t="s">
        <v>156</v>
      </c>
      <c r="C15" s="111" t="s">
        <v>157</v>
      </c>
      <c r="D15" s="26" t="s">
        <v>16</v>
      </c>
      <c r="E15" s="155">
        <v>31</v>
      </c>
      <c r="F15" s="155">
        <v>35</v>
      </c>
      <c r="G15" s="155">
        <v>34</v>
      </c>
      <c r="H15" s="155">
        <v>37</v>
      </c>
      <c r="I15" s="24">
        <f t="shared" si="0"/>
        <v>34.25</v>
      </c>
      <c r="J15" s="24">
        <f t="shared" si="8"/>
        <v>68.5</v>
      </c>
      <c r="K15" s="155">
        <v>68</v>
      </c>
      <c r="L15" s="155">
        <v>67</v>
      </c>
      <c r="M15" s="28">
        <v>65</v>
      </c>
      <c r="N15" s="30"/>
      <c r="O15" s="29">
        <f t="shared" si="1"/>
        <v>66.67</v>
      </c>
      <c r="P15" s="30">
        <v>40</v>
      </c>
      <c r="Q15" s="30">
        <v>41</v>
      </c>
      <c r="R15" s="28">
        <v>42</v>
      </c>
      <c r="S15" s="29">
        <f t="shared" si="2"/>
        <v>258.17</v>
      </c>
      <c r="T15" s="34" t="b">
        <f t="shared" si="3"/>
        <v>1</v>
      </c>
      <c r="U15" s="34" t="b">
        <f t="shared" si="9"/>
        <v>1</v>
      </c>
      <c r="V15" s="65" t="b">
        <f t="shared" si="4"/>
        <v>1</v>
      </c>
      <c r="W15" s="65" t="b">
        <f t="shared" si="5"/>
        <v>1</v>
      </c>
      <c r="X15" s="65" t="b">
        <f t="shared" si="6"/>
        <v>1</v>
      </c>
      <c r="Y15" s="65" t="b">
        <f t="shared" si="10"/>
        <v>1</v>
      </c>
      <c r="Z15" s="65" t="b">
        <f t="shared" si="7"/>
        <v>1</v>
      </c>
    </row>
    <row r="16" spans="1:26" s="28" customFormat="1" x14ac:dyDescent="0.25">
      <c r="A16" s="111" t="s">
        <v>159</v>
      </c>
      <c r="B16" s="111" t="s">
        <v>160</v>
      </c>
      <c r="C16" s="111" t="s">
        <v>124</v>
      </c>
      <c r="D16" s="26" t="s">
        <v>16</v>
      </c>
      <c r="E16" s="155">
        <v>34</v>
      </c>
      <c r="F16" s="155">
        <v>37</v>
      </c>
      <c r="G16" s="155">
        <v>37</v>
      </c>
      <c r="H16" s="155">
        <v>39</v>
      </c>
      <c r="I16" s="24">
        <f t="shared" si="0"/>
        <v>36.75</v>
      </c>
      <c r="J16" s="24">
        <f t="shared" si="8"/>
        <v>73.5</v>
      </c>
      <c r="K16" s="155">
        <v>70</v>
      </c>
      <c r="L16" s="155">
        <v>79</v>
      </c>
      <c r="M16" s="28">
        <v>76</v>
      </c>
      <c r="N16" s="30"/>
      <c r="O16" s="29">
        <f t="shared" si="1"/>
        <v>75</v>
      </c>
      <c r="P16" s="30">
        <v>40</v>
      </c>
      <c r="Q16" s="30">
        <v>45</v>
      </c>
      <c r="R16" s="28">
        <v>43</v>
      </c>
      <c r="S16" s="29">
        <f t="shared" si="2"/>
        <v>276.5</v>
      </c>
      <c r="T16" s="34" t="b">
        <f t="shared" si="3"/>
        <v>1</v>
      </c>
      <c r="U16" s="34" t="b">
        <f t="shared" si="9"/>
        <v>1</v>
      </c>
      <c r="V16" s="65" t="b">
        <f t="shared" si="4"/>
        <v>1</v>
      </c>
      <c r="W16" s="65" t="b">
        <f t="shared" si="5"/>
        <v>1</v>
      </c>
      <c r="X16" s="65" t="b">
        <f t="shared" si="6"/>
        <v>1</v>
      </c>
      <c r="Y16" s="65" t="b">
        <f t="shared" si="10"/>
        <v>1</v>
      </c>
      <c r="Z16" s="65" t="b">
        <f t="shared" si="7"/>
        <v>1</v>
      </c>
    </row>
    <row r="17" spans="1:26" s="28" customFormat="1" x14ac:dyDescent="0.25">
      <c r="A17" s="111" t="s">
        <v>162</v>
      </c>
      <c r="B17" s="111" t="s">
        <v>163</v>
      </c>
      <c r="C17" s="111" t="s">
        <v>164</v>
      </c>
      <c r="D17" s="26" t="s">
        <v>16</v>
      </c>
      <c r="E17" s="155">
        <v>34</v>
      </c>
      <c r="F17" s="155">
        <v>37</v>
      </c>
      <c r="G17" s="155">
        <v>35</v>
      </c>
      <c r="H17" s="155">
        <v>38</v>
      </c>
      <c r="I17" s="24">
        <f t="shared" si="0"/>
        <v>36</v>
      </c>
      <c r="J17" s="24">
        <f t="shared" si="8"/>
        <v>72</v>
      </c>
      <c r="K17" s="155">
        <v>59</v>
      </c>
      <c r="L17" s="155">
        <v>70</v>
      </c>
      <c r="M17" s="28">
        <v>65</v>
      </c>
      <c r="N17" s="30"/>
      <c r="O17" s="29">
        <f t="shared" si="1"/>
        <v>64.67</v>
      </c>
      <c r="P17" s="30">
        <v>40</v>
      </c>
      <c r="Q17" s="30">
        <v>42</v>
      </c>
      <c r="R17" s="28">
        <v>44</v>
      </c>
      <c r="S17" s="29">
        <f t="shared" si="2"/>
        <v>262.67</v>
      </c>
      <c r="T17" s="34" t="b">
        <f t="shared" si="3"/>
        <v>1</v>
      </c>
      <c r="U17" s="34" t="b">
        <f t="shared" si="9"/>
        <v>1</v>
      </c>
      <c r="V17" s="65" t="b">
        <f t="shared" si="4"/>
        <v>1</v>
      </c>
      <c r="W17" s="65" t="b">
        <f t="shared" si="5"/>
        <v>1</v>
      </c>
      <c r="X17" s="65" t="b">
        <f t="shared" si="6"/>
        <v>1</v>
      </c>
      <c r="Y17" s="65" t="b">
        <f t="shared" si="10"/>
        <v>1</v>
      </c>
      <c r="Z17" s="65" t="b">
        <f t="shared" si="7"/>
        <v>1</v>
      </c>
    </row>
    <row r="18" spans="1:26" s="28" customFormat="1" x14ac:dyDescent="0.25">
      <c r="A18" s="111" t="s">
        <v>166</v>
      </c>
      <c r="B18" s="111" t="s">
        <v>167</v>
      </c>
      <c r="C18" s="111" t="s">
        <v>120</v>
      </c>
      <c r="D18" s="26" t="s">
        <v>16</v>
      </c>
      <c r="E18" s="155">
        <v>31</v>
      </c>
      <c r="F18" s="155">
        <v>33</v>
      </c>
      <c r="G18" s="155">
        <v>24</v>
      </c>
      <c r="H18" s="155">
        <v>38</v>
      </c>
      <c r="I18" s="24">
        <f t="shared" si="0"/>
        <v>31.5</v>
      </c>
      <c r="J18" s="24">
        <f t="shared" si="8"/>
        <v>63</v>
      </c>
      <c r="K18" s="155">
        <v>69</v>
      </c>
      <c r="L18" s="155">
        <v>76</v>
      </c>
      <c r="M18" s="28">
        <v>71</v>
      </c>
      <c r="N18" s="30"/>
      <c r="O18" s="29">
        <f t="shared" si="1"/>
        <v>72</v>
      </c>
      <c r="P18" s="30">
        <v>30</v>
      </c>
      <c r="Q18" s="30">
        <v>37</v>
      </c>
      <c r="R18" s="28">
        <v>30</v>
      </c>
      <c r="S18" s="29">
        <f t="shared" si="2"/>
        <v>232</v>
      </c>
      <c r="T18" s="34" t="b">
        <f t="shared" si="3"/>
        <v>1</v>
      </c>
      <c r="U18" s="34" t="b">
        <f t="shared" si="9"/>
        <v>1</v>
      </c>
      <c r="V18" s="65" t="b">
        <f t="shared" si="4"/>
        <v>0</v>
      </c>
      <c r="W18" s="65" t="b">
        <f t="shared" si="5"/>
        <v>1</v>
      </c>
      <c r="X18" s="65" t="b">
        <f t="shared" si="6"/>
        <v>0</v>
      </c>
      <c r="Y18" s="65" t="b">
        <f t="shared" si="10"/>
        <v>1</v>
      </c>
      <c r="Z18" s="65" t="b">
        <f t="shared" si="7"/>
        <v>0</v>
      </c>
    </row>
    <row r="19" spans="1:26" s="28" customFormat="1" x14ac:dyDescent="0.25">
      <c r="A19" s="111" t="s">
        <v>169</v>
      </c>
      <c r="B19" s="111" t="s">
        <v>170</v>
      </c>
      <c r="C19" s="111" t="s">
        <v>171</v>
      </c>
      <c r="D19" s="26" t="s">
        <v>16</v>
      </c>
      <c r="E19" s="155">
        <v>34</v>
      </c>
      <c r="F19" s="155">
        <v>37</v>
      </c>
      <c r="G19" s="155">
        <v>37</v>
      </c>
      <c r="H19" s="155">
        <v>38</v>
      </c>
      <c r="I19" s="24">
        <f t="shared" si="0"/>
        <v>36.5</v>
      </c>
      <c r="J19" s="24">
        <f t="shared" si="8"/>
        <v>73</v>
      </c>
      <c r="K19" s="155">
        <v>58</v>
      </c>
      <c r="L19" s="155">
        <v>62</v>
      </c>
      <c r="M19" s="28">
        <v>58</v>
      </c>
      <c r="N19" s="30"/>
      <c r="O19" s="29">
        <f t="shared" si="1"/>
        <v>59.33</v>
      </c>
      <c r="P19" s="30">
        <v>10</v>
      </c>
      <c r="Q19" s="30">
        <v>37</v>
      </c>
      <c r="R19" s="28">
        <v>40</v>
      </c>
      <c r="S19" s="29">
        <f t="shared" si="2"/>
        <v>219.33</v>
      </c>
      <c r="T19" s="34" t="b">
        <f t="shared" si="3"/>
        <v>1</v>
      </c>
      <c r="U19" s="34" t="b">
        <f t="shared" si="9"/>
        <v>1</v>
      </c>
      <c r="V19" s="65" t="b">
        <f t="shared" si="4"/>
        <v>0</v>
      </c>
      <c r="W19" s="65" t="b">
        <f t="shared" si="5"/>
        <v>1</v>
      </c>
      <c r="X19" s="65" t="b">
        <f t="shared" si="6"/>
        <v>1</v>
      </c>
      <c r="Y19" s="65" t="b">
        <f t="shared" si="10"/>
        <v>1</v>
      </c>
      <c r="Z19" s="65" t="b">
        <f t="shared" si="7"/>
        <v>0</v>
      </c>
    </row>
    <row r="20" spans="1:26" s="28" customFormat="1" x14ac:dyDescent="0.25">
      <c r="A20" s="111" t="s">
        <v>173</v>
      </c>
      <c r="B20" s="111" t="s">
        <v>174</v>
      </c>
      <c r="C20" s="111" t="s">
        <v>175</v>
      </c>
      <c r="D20" s="26" t="s">
        <v>16</v>
      </c>
      <c r="E20" s="155">
        <v>27</v>
      </c>
      <c r="F20" s="155">
        <v>35</v>
      </c>
      <c r="G20" s="155">
        <v>31</v>
      </c>
      <c r="H20" s="155">
        <v>38</v>
      </c>
      <c r="I20" s="24">
        <f t="shared" si="0"/>
        <v>32.75</v>
      </c>
      <c r="J20" s="24">
        <f t="shared" si="8"/>
        <v>65.5</v>
      </c>
      <c r="K20" s="155">
        <v>47</v>
      </c>
      <c r="L20" s="155">
        <v>73</v>
      </c>
      <c r="M20" s="28">
        <v>65</v>
      </c>
      <c r="N20" s="30"/>
      <c r="O20" s="29">
        <f t="shared" si="1"/>
        <v>61.67</v>
      </c>
      <c r="P20" s="30">
        <v>40</v>
      </c>
      <c r="Q20" s="30">
        <v>35</v>
      </c>
      <c r="R20" s="28">
        <v>33</v>
      </c>
      <c r="S20" s="29">
        <f t="shared" si="2"/>
        <v>235.17</v>
      </c>
      <c r="T20" s="34" t="b">
        <f t="shared" si="3"/>
        <v>1</v>
      </c>
      <c r="U20" s="34" t="b">
        <f t="shared" si="9"/>
        <v>1</v>
      </c>
      <c r="V20" s="65" t="b">
        <f t="shared" si="4"/>
        <v>1</v>
      </c>
      <c r="W20" s="65" t="b">
        <f t="shared" si="5"/>
        <v>1</v>
      </c>
      <c r="X20" s="65" t="b">
        <f t="shared" si="6"/>
        <v>0</v>
      </c>
      <c r="Y20" s="65" t="b">
        <f t="shared" si="10"/>
        <v>1</v>
      </c>
      <c r="Z20" s="65" t="b">
        <f t="shared" si="7"/>
        <v>0</v>
      </c>
    </row>
    <row r="21" spans="1:26" s="28" customFormat="1" x14ac:dyDescent="0.25">
      <c r="A21" s="111" t="s">
        <v>177</v>
      </c>
      <c r="B21" s="111" t="s">
        <v>178</v>
      </c>
      <c r="C21" s="111" t="s">
        <v>136</v>
      </c>
      <c r="D21" s="26" t="s">
        <v>16</v>
      </c>
      <c r="E21" s="155">
        <v>32</v>
      </c>
      <c r="F21" s="155">
        <v>35</v>
      </c>
      <c r="G21" s="155">
        <v>34</v>
      </c>
      <c r="H21" s="155">
        <v>39</v>
      </c>
      <c r="I21" s="24">
        <f t="shared" si="0"/>
        <v>35</v>
      </c>
      <c r="J21" s="24">
        <f t="shared" si="8"/>
        <v>70</v>
      </c>
      <c r="K21" s="155">
        <v>64</v>
      </c>
      <c r="L21" s="155">
        <v>72</v>
      </c>
      <c r="M21" s="28">
        <v>74</v>
      </c>
      <c r="N21" s="30"/>
      <c r="O21" s="29">
        <f t="shared" si="1"/>
        <v>70</v>
      </c>
      <c r="P21" s="30">
        <v>40</v>
      </c>
      <c r="Q21" s="30">
        <v>42</v>
      </c>
      <c r="R21" s="28">
        <v>41</v>
      </c>
      <c r="S21" s="29">
        <f t="shared" si="2"/>
        <v>263</v>
      </c>
      <c r="T21" s="34" t="b">
        <f t="shared" si="3"/>
        <v>1</v>
      </c>
      <c r="U21" s="34" t="b">
        <f t="shared" si="9"/>
        <v>1</v>
      </c>
      <c r="V21" s="65" t="b">
        <f t="shared" si="4"/>
        <v>1</v>
      </c>
      <c r="W21" s="65" t="b">
        <f t="shared" si="5"/>
        <v>1</v>
      </c>
      <c r="X21" s="65" t="b">
        <f t="shared" si="6"/>
        <v>1</v>
      </c>
      <c r="Y21" s="65" t="b">
        <f t="shared" si="10"/>
        <v>1</v>
      </c>
      <c r="Z21" s="65" t="b">
        <f t="shared" si="7"/>
        <v>1</v>
      </c>
    </row>
    <row r="22" spans="1:26" s="28" customFormat="1" x14ac:dyDescent="0.25">
      <c r="A22" s="151" t="s">
        <v>822</v>
      </c>
      <c r="B22" s="111" t="s">
        <v>180</v>
      </c>
      <c r="C22" s="111" t="s">
        <v>181</v>
      </c>
      <c r="D22" s="26" t="s">
        <v>16</v>
      </c>
      <c r="E22" s="155">
        <v>28</v>
      </c>
      <c r="F22" s="155">
        <v>33</v>
      </c>
      <c r="G22" s="155">
        <v>31</v>
      </c>
      <c r="H22" s="155">
        <v>36</v>
      </c>
      <c r="I22" s="24">
        <f t="shared" si="0"/>
        <v>32</v>
      </c>
      <c r="J22" s="24">
        <f t="shared" si="8"/>
        <v>64</v>
      </c>
      <c r="K22" s="155">
        <v>68</v>
      </c>
      <c r="L22" s="155">
        <v>57</v>
      </c>
      <c r="M22" s="28">
        <v>54</v>
      </c>
      <c r="N22" s="30"/>
      <c r="O22" s="29">
        <f t="shared" si="1"/>
        <v>59.67</v>
      </c>
      <c r="P22" s="30">
        <v>40</v>
      </c>
      <c r="Q22" s="30">
        <v>34</v>
      </c>
      <c r="R22" s="28">
        <v>29</v>
      </c>
      <c r="S22" s="29">
        <f t="shared" si="2"/>
        <v>226.67</v>
      </c>
      <c r="T22" s="34" t="b">
        <f t="shared" si="3"/>
        <v>1</v>
      </c>
      <c r="U22" s="34" t="b">
        <f t="shared" si="9"/>
        <v>1</v>
      </c>
      <c r="V22" s="65" t="b">
        <f t="shared" si="4"/>
        <v>1</v>
      </c>
      <c r="W22" s="65" t="b">
        <f t="shared" si="5"/>
        <v>1</v>
      </c>
      <c r="X22" s="65" t="b">
        <f t="shared" si="6"/>
        <v>0</v>
      </c>
      <c r="Y22" s="65" t="b">
        <f t="shared" si="10"/>
        <v>1</v>
      </c>
      <c r="Z22" s="65" t="b">
        <f t="shared" si="7"/>
        <v>0</v>
      </c>
    </row>
    <row r="23" spans="1:26" s="28" customFormat="1" x14ac:dyDescent="0.25">
      <c r="A23" s="111" t="s">
        <v>183</v>
      </c>
      <c r="B23" s="111" t="s">
        <v>184</v>
      </c>
      <c r="C23" s="111" t="s">
        <v>124</v>
      </c>
      <c r="D23" s="26" t="s">
        <v>16</v>
      </c>
      <c r="E23" s="155">
        <v>35</v>
      </c>
      <c r="F23" s="155">
        <v>37</v>
      </c>
      <c r="G23" s="155">
        <v>35</v>
      </c>
      <c r="H23" s="155">
        <v>38</v>
      </c>
      <c r="I23" s="24">
        <f t="shared" si="0"/>
        <v>36.25</v>
      </c>
      <c r="J23" s="24">
        <f t="shared" si="8"/>
        <v>72.5</v>
      </c>
      <c r="K23" s="155">
        <v>59</v>
      </c>
      <c r="L23" s="155">
        <v>69</v>
      </c>
      <c r="M23" s="28">
        <v>64</v>
      </c>
      <c r="N23" s="30"/>
      <c r="O23" s="29">
        <f t="shared" si="1"/>
        <v>64</v>
      </c>
      <c r="P23" s="30">
        <v>40</v>
      </c>
      <c r="Q23" s="30">
        <v>36</v>
      </c>
      <c r="R23" s="28">
        <v>42</v>
      </c>
      <c r="S23" s="29">
        <f t="shared" si="2"/>
        <v>254.5</v>
      </c>
      <c r="T23" s="34" t="b">
        <f t="shared" si="3"/>
        <v>1</v>
      </c>
      <c r="U23" s="34" t="b">
        <f t="shared" si="9"/>
        <v>1</v>
      </c>
      <c r="V23" s="65" t="b">
        <f t="shared" si="4"/>
        <v>1</v>
      </c>
      <c r="W23" s="65" t="b">
        <f t="shared" si="5"/>
        <v>1</v>
      </c>
      <c r="X23" s="65" t="b">
        <f t="shared" si="6"/>
        <v>1</v>
      </c>
      <c r="Y23" s="65" t="b">
        <f t="shared" si="10"/>
        <v>1</v>
      </c>
      <c r="Z23" s="65" t="b">
        <f t="shared" si="7"/>
        <v>1</v>
      </c>
    </row>
    <row r="24" spans="1:26" s="28" customFormat="1" x14ac:dyDescent="0.25">
      <c r="A24" s="111" t="s">
        <v>186</v>
      </c>
      <c r="B24" s="111" t="s">
        <v>187</v>
      </c>
      <c r="C24" s="111" t="s">
        <v>113</v>
      </c>
      <c r="D24" s="26" t="s">
        <v>16</v>
      </c>
      <c r="E24" s="155">
        <v>29</v>
      </c>
      <c r="F24" s="155">
        <v>37</v>
      </c>
      <c r="G24" s="155">
        <v>33</v>
      </c>
      <c r="H24" s="155">
        <v>39</v>
      </c>
      <c r="I24" s="24">
        <f t="shared" si="0"/>
        <v>34.5</v>
      </c>
      <c r="J24" s="24">
        <f t="shared" si="8"/>
        <v>69</v>
      </c>
      <c r="K24" s="155">
        <v>71</v>
      </c>
      <c r="L24" s="155">
        <v>74</v>
      </c>
      <c r="M24" s="28">
        <v>78</v>
      </c>
      <c r="N24" s="30"/>
      <c r="O24" s="29">
        <f t="shared" si="1"/>
        <v>74.33</v>
      </c>
      <c r="P24" s="30">
        <v>40</v>
      </c>
      <c r="Q24" s="30">
        <v>37</v>
      </c>
      <c r="R24" s="28">
        <v>39</v>
      </c>
      <c r="S24" s="29">
        <f t="shared" si="2"/>
        <v>259.33</v>
      </c>
      <c r="T24" s="34" t="b">
        <f t="shared" si="3"/>
        <v>1</v>
      </c>
      <c r="U24" s="34" t="b">
        <f t="shared" si="9"/>
        <v>1</v>
      </c>
      <c r="V24" s="65" t="b">
        <f t="shared" si="4"/>
        <v>1</v>
      </c>
      <c r="W24" s="65" t="b">
        <f t="shared" si="5"/>
        <v>1</v>
      </c>
      <c r="X24" s="65" t="b">
        <f t="shared" si="6"/>
        <v>1</v>
      </c>
      <c r="Y24" s="65" t="b">
        <f t="shared" si="10"/>
        <v>1</v>
      </c>
      <c r="Z24" s="65" t="b">
        <f t="shared" si="7"/>
        <v>1</v>
      </c>
    </row>
    <row r="25" spans="1:26" s="28" customFormat="1" x14ac:dyDescent="0.25">
      <c r="A25" s="111" t="s">
        <v>189</v>
      </c>
      <c r="B25" s="111" t="s">
        <v>190</v>
      </c>
      <c r="C25" s="111" t="s">
        <v>113</v>
      </c>
      <c r="D25" s="26" t="s">
        <v>19</v>
      </c>
      <c r="E25" s="155">
        <v>26</v>
      </c>
      <c r="F25" s="155">
        <v>38</v>
      </c>
      <c r="G25" s="155">
        <v>40</v>
      </c>
      <c r="H25" s="155">
        <v>37</v>
      </c>
      <c r="I25" s="24">
        <f t="shared" si="0"/>
        <v>35.25</v>
      </c>
      <c r="J25" s="24">
        <f t="shared" si="8"/>
        <v>70.5</v>
      </c>
      <c r="K25" s="155">
        <v>72</v>
      </c>
      <c r="L25" s="155">
        <v>78</v>
      </c>
      <c r="M25" s="28">
        <v>70</v>
      </c>
      <c r="N25" s="30"/>
      <c r="O25" s="29">
        <f t="shared" si="1"/>
        <v>73.33</v>
      </c>
      <c r="P25" s="30">
        <v>40</v>
      </c>
      <c r="Q25" s="30">
        <v>41</v>
      </c>
      <c r="R25" s="28">
        <v>39</v>
      </c>
      <c r="S25" s="29">
        <f t="shared" si="2"/>
        <v>263.83</v>
      </c>
      <c r="T25" s="34" t="b">
        <f t="shared" si="3"/>
        <v>1</v>
      </c>
      <c r="U25" s="34" t="b">
        <f t="shared" si="9"/>
        <v>1</v>
      </c>
      <c r="V25" s="65" t="b">
        <f t="shared" si="4"/>
        <v>1</v>
      </c>
      <c r="W25" s="65" t="b">
        <f t="shared" si="5"/>
        <v>1</v>
      </c>
      <c r="X25" s="65" t="b">
        <f t="shared" si="6"/>
        <v>1</v>
      </c>
      <c r="Y25" s="65" t="b">
        <f t="shared" si="10"/>
        <v>1</v>
      </c>
      <c r="Z25" s="65" t="b">
        <f t="shared" si="7"/>
        <v>1</v>
      </c>
    </row>
    <row r="26" spans="1:26" s="28" customFormat="1" x14ac:dyDescent="0.25">
      <c r="A26" s="111" t="s">
        <v>192</v>
      </c>
      <c r="B26" s="111" t="s">
        <v>193</v>
      </c>
      <c r="C26" s="111" t="s">
        <v>136</v>
      </c>
      <c r="D26" s="26" t="s">
        <v>19</v>
      </c>
      <c r="E26" s="155">
        <v>23</v>
      </c>
      <c r="F26" s="155">
        <v>36</v>
      </c>
      <c r="G26" s="155">
        <v>37</v>
      </c>
      <c r="H26" s="155">
        <v>37</v>
      </c>
      <c r="I26" s="24">
        <f t="shared" si="0"/>
        <v>33.25</v>
      </c>
      <c r="J26" s="24">
        <f t="shared" si="8"/>
        <v>66.5</v>
      </c>
      <c r="K26" s="155">
        <v>59</v>
      </c>
      <c r="L26" s="155">
        <v>66</v>
      </c>
      <c r="M26" s="28">
        <v>72</v>
      </c>
      <c r="N26" s="30"/>
      <c r="O26" s="29">
        <f t="shared" si="1"/>
        <v>65.67</v>
      </c>
      <c r="P26" s="30">
        <v>40</v>
      </c>
      <c r="Q26" s="30">
        <v>42</v>
      </c>
      <c r="R26" s="28">
        <v>40</v>
      </c>
      <c r="S26" s="29">
        <f t="shared" si="2"/>
        <v>254.17</v>
      </c>
      <c r="T26" s="34" t="b">
        <f t="shared" si="3"/>
        <v>1</v>
      </c>
      <c r="U26" s="34" t="b">
        <f t="shared" si="9"/>
        <v>1</v>
      </c>
      <c r="V26" s="65" t="b">
        <f t="shared" si="4"/>
        <v>1</v>
      </c>
      <c r="W26" s="65" t="b">
        <f t="shared" si="5"/>
        <v>1</v>
      </c>
      <c r="X26" s="65" t="b">
        <f t="shared" si="6"/>
        <v>1</v>
      </c>
      <c r="Y26" s="65" t="b">
        <f t="shared" si="10"/>
        <v>1</v>
      </c>
      <c r="Z26" s="65" t="b">
        <f t="shared" si="7"/>
        <v>1</v>
      </c>
    </row>
    <row r="27" spans="1:26" s="28" customFormat="1" x14ac:dyDescent="0.25">
      <c r="A27" s="151" t="s">
        <v>823</v>
      </c>
      <c r="B27" s="111" t="s">
        <v>195</v>
      </c>
      <c r="C27" s="111" t="s">
        <v>196</v>
      </c>
      <c r="D27" s="26" t="s">
        <v>19</v>
      </c>
      <c r="E27" s="155">
        <v>28</v>
      </c>
      <c r="F27" s="155">
        <v>37</v>
      </c>
      <c r="G27" s="155">
        <v>35</v>
      </c>
      <c r="H27" s="155">
        <v>38</v>
      </c>
      <c r="I27" s="24">
        <f t="shared" si="0"/>
        <v>34.5</v>
      </c>
      <c r="J27" s="24">
        <f t="shared" si="8"/>
        <v>69</v>
      </c>
      <c r="K27" s="155">
        <v>62</v>
      </c>
      <c r="L27" s="155">
        <v>63</v>
      </c>
      <c r="M27" s="28">
        <v>73</v>
      </c>
      <c r="N27" s="30"/>
      <c r="O27" s="29">
        <f t="shared" si="1"/>
        <v>66</v>
      </c>
      <c r="P27" s="30">
        <v>20</v>
      </c>
      <c r="Q27" s="30">
        <v>43</v>
      </c>
      <c r="R27" s="28">
        <v>43</v>
      </c>
      <c r="S27" s="29">
        <f t="shared" si="2"/>
        <v>241</v>
      </c>
      <c r="T27" s="34" t="b">
        <f t="shared" si="3"/>
        <v>1</v>
      </c>
      <c r="U27" s="34" t="b">
        <f t="shared" si="9"/>
        <v>1</v>
      </c>
      <c r="V27" s="65" t="b">
        <f t="shared" si="4"/>
        <v>0</v>
      </c>
      <c r="W27" s="65" t="b">
        <f t="shared" si="5"/>
        <v>1</v>
      </c>
      <c r="X27" s="65" t="b">
        <f t="shared" si="6"/>
        <v>1</v>
      </c>
      <c r="Y27" s="65" t="b">
        <f t="shared" si="10"/>
        <v>1</v>
      </c>
      <c r="Z27" s="65" t="b">
        <f t="shared" si="7"/>
        <v>0</v>
      </c>
    </row>
    <row r="28" spans="1:26" s="28" customFormat="1" x14ac:dyDescent="0.25">
      <c r="A28" s="111" t="s">
        <v>198</v>
      </c>
      <c r="B28" s="111" t="s">
        <v>199</v>
      </c>
      <c r="C28" s="111" t="s">
        <v>181</v>
      </c>
      <c r="D28" s="26" t="s">
        <v>19</v>
      </c>
      <c r="E28" s="155">
        <v>36</v>
      </c>
      <c r="F28" s="155">
        <v>40</v>
      </c>
      <c r="G28" s="155">
        <v>37</v>
      </c>
      <c r="H28" s="155">
        <v>39</v>
      </c>
      <c r="I28" s="24">
        <f t="shared" si="0"/>
        <v>38</v>
      </c>
      <c r="J28" s="24">
        <f t="shared" si="8"/>
        <v>76</v>
      </c>
      <c r="K28" s="155">
        <v>57</v>
      </c>
      <c r="L28" s="155">
        <v>74</v>
      </c>
      <c r="M28" s="28">
        <v>72</v>
      </c>
      <c r="N28" s="30"/>
      <c r="O28" s="29">
        <f t="shared" si="1"/>
        <v>67.67</v>
      </c>
      <c r="P28" s="30">
        <v>40</v>
      </c>
      <c r="Q28" s="30">
        <v>45</v>
      </c>
      <c r="R28" s="28">
        <v>42</v>
      </c>
      <c r="S28" s="29">
        <f t="shared" si="2"/>
        <v>270.67</v>
      </c>
      <c r="T28" s="34" t="b">
        <f t="shared" si="3"/>
        <v>1</v>
      </c>
      <c r="U28" s="34" t="b">
        <f t="shared" si="9"/>
        <v>1</v>
      </c>
      <c r="V28" s="65" t="b">
        <f t="shared" si="4"/>
        <v>1</v>
      </c>
      <c r="W28" s="65" t="b">
        <f t="shared" si="5"/>
        <v>1</v>
      </c>
      <c r="X28" s="65" t="b">
        <f t="shared" si="6"/>
        <v>1</v>
      </c>
      <c r="Y28" s="65" t="b">
        <f t="shared" si="10"/>
        <v>1</v>
      </c>
      <c r="Z28" s="65" t="b">
        <f t="shared" si="7"/>
        <v>1</v>
      </c>
    </row>
    <row r="29" spans="1:26" s="28" customFormat="1" x14ac:dyDescent="0.25">
      <c r="A29" s="111" t="s">
        <v>201</v>
      </c>
      <c r="B29" s="111" t="s">
        <v>202</v>
      </c>
      <c r="C29" s="111" t="s">
        <v>203</v>
      </c>
      <c r="D29" s="26" t="s">
        <v>19</v>
      </c>
      <c r="E29" s="155">
        <v>31</v>
      </c>
      <c r="F29" s="155">
        <v>37</v>
      </c>
      <c r="G29" s="155">
        <v>38</v>
      </c>
      <c r="H29" s="155">
        <v>38</v>
      </c>
      <c r="I29" s="24">
        <f t="shared" si="0"/>
        <v>36</v>
      </c>
      <c r="J29" s="24">
        <f t="shared" si="8"/>
        <v>72</v>
      </c>
      <c r="K29" s="155">
        <v>75</v>
      </c>
      <c r="L29" s="155">
        <v>71</v>
      </c>
      <c r="M29" s="28">
        <v>72</v>
      </c>
      <c r="N29" s="30"/>
      <c r="O29" s="29">
        <f t="shared" si="1"/>
        <v>72.67</v>
      </c>
      <c r="P29" s="30">
        <v>40</v>
      </c>
      <c r="Q29" s="30">
        <v>40</v>
      </c>
      <c r="R29" s="28">
        <v>39</v>
      </c>
      <c r="S29" s="29">
        <f t="shared" si="2"/>
        <v>263.67</v>
      </c>
      <c r="T29" s="34" t="b">
        <f t="shared" si="3"/>
        <v>1</v>
      </c>
      <c r="U29" s="34" t="b">
        <f t="shared" si="9"/>
        <v>1</v>
      </c>
      <c r="V29" s="65" t="b">
        <f t="shared" si="4"/>
        <v>1</v>
      </c>
      <c r="W29" s="65" t="b">
        <f t="shared" si="5"/>
        <v>1</v>
      </c>
      <c r="X29" s="65" t="b">
        <f t="shared" si="6"/>
        <v>1</v>
      </c>
      <c r="Y29" s="65" t="b">
        <f t="shared" si="10"/>
        <v>1</v>
      </c>
      <c r="Z29" s="65" t="b">
        <f t="shared" si="7"/>
        <v>1</v>
      </c>
    </row>
    <row r="30" spans="1:26" s="28" customFormat="1" x14ac:dyDescent="0.25">
      <c r="A30" s="111" t="s">
        <v>205</v>
      </c>
      <c r="B30" s="111" t="s">
        <v>206</v>
      </c>
      <c r="C30" s="111" t="s">
        <v>124</v>
      </c>
      <c r="D30" s="26" t="s">
        <v>19</v>
      </c>
      <c r="E30" s="155">
        <v>32</v>
      </c>
      <c r="F30" s="155">
        <v>36</v>
      </c>
      <c r="G30" s="155">
        <v>36</v>
      </c>
      <c r="H30" s="155">
        <v>37</v>
      </c>
      <c r="I30" s="24">
        <f t="shared" si="0"/>
        <v>35.25</v>
      </c>
      <c r="J30" s="24">
        <f t="shared" si="8"/>
        <v>70.5</v>
      </c>
      <c r="K30" s="155">
        <v>47</v>
      </c>
      <c r="L30" s="155">
        <v>64</v>
      </c>
      <c r="M30" s="28">
        <v>67</v>
      </c>
      <c r="N30" s="30"/>
      <c r="O30" s="29">
        <f t="shared" si="1"/>
        <v>59.33</v>
      </c>
      <c r="P30" s="30">
        <v>40</v>
      </c>
      <c r="Q30" s="30">
        <v>42</v>
      </c>
      <c r="R30" s="28">
        <v>41</v>
      </c>
      <c r="S30" s="29">
        <f t="shared" si="2"/>
        <v>252.83</v>
      </c>
      <c r="T30" s="34" t="b">
        <f t="shared" si="3"/>
        <v>1</v>
      </c>
      <c r="U30" s="34" t="b">
        <f t="shared" si="9"/>
        <v>1</v>
      </c>
      <c r="V30" s="65" t="b">
        <f t="shared" si="4"/>
        <v>1</v>
      </c>
      <c r="W30" s="65" t="b">
        <f t="shared" si="5"/>
        <v>1</v>
      </c>
      <c r="X30" s="65" t="b">
        <f t="shared" si="6"/>
        <v>1</v>
      </c>
      <c r="Y30" s="65" t="b">
        <f t="shared" si="10"/>
        <v>1</v>
      </c>
      <c r="Z30" s="65" t="b">
        <f t="shared" si="7"/>
        <v>1</v>
      </c>
    </row>
    <row r="31" spans="1:26" s="28" customFormat="1" x14ac:dyDescent="0.25">
      <c r="A31" s="111" t="s">
        <v>208</v>
      </c>
      <c r="B31" s="111" t="s">
        <v>209</v>
      </c>
      <c r="C31" s="111" t="s">
        <v>203</v>
      </c>
      <c r="D31" s="26" t="s">
        <v>19</v>
      </c>
      <c r="E31" s="155">
        <v>32</v>
      </c>
      <c r="F31" s="155">
        <v>38</v>
      </c>
      <c r="G31" s="155">
        <v>37</v>
      </c>
      <c r="H31" s="155">
        <v>37</v>
      </c>
      <c r="I31" s="24">
        <f t="shared" si="0"/>
        <v>36</v>
      </c>
      <c r="J31" s="24">
        <f t="shared" si="8"/>
        <v>72</v>
      </c>
      <c r="K31" s="155">
        <v>45</v>
      </c>
      <c r="L31" s="155">
        <v>66</v>
      </c>
      <c r="M31" s="28">
        <v>67</v>
      </c>
      <c r="N31" s="30"/>
      <c r="O31" s="29">
        <f t="shared" si="1"/>
        <v>59.33</v>
      </c>
      <c r="P31" s="30">
        <v>40</v>
      </c>
      <c r="Q31" s="30">
        <v>40</v>
      </c>
      <c r="R31" s="28">
        <v>42</v>
      </c>
      <c r="S31" s="29">
        <f t="shared" si="2"/>
        <v>253.33</v>
      </c>
      <c r="T31" s="34" t="b">
        <f t="shared" si="3"/>
        <v>1</v>
      </c>
      <c r="U31" s="34" t="b">
        <f t="shared" si="9"/>
        <v>1</v>
      </c>
      <c r="V31" s="65" t="b">
        <f t="shared" si="4"/>
        <v>1</v>
      </c>
      <c r="W31" s="65" t="b">
        <f t="shared" si="5"/>
        <v>1</v>
      </c>
      <c r="X31" s="65" t="b">
        <f t="shared" si="6"/>
        <v>1</v>
      </c>
      <c r="Y31" s="65" t="b">
        <f t="shared" si="10"/>
        <v>1</v>
      </c>
      <c r="Z31" s="65" t="b">
        <f t="shared" si="7"/>
        <v>1</v>
      </c>
    </row>
    <row r="32" spans="1:26" s="28" customFormat="1" x14ac:dyDescent="0.25">
      <c r="A32" s="151" t="s">
        <v>824</v>
      </c>
      <c r="B32" s="111" t="s">
        <v>211</v>
      </c>
      <c r="C32" s="111" t="s">
        <v>128</v>
      </c>
      <c r="D32" s="26" t="s">
        <v>19</v>
      </c>
      <c r="E32" s="155">
        <v>25</v>
      </c>
      <c r="F32" s="155">
        <v>38</v>
      </c>
      <c r="G32" s="155">
        <v>34</v>
      </c>
      <c r="H32" s="155">
        <v>38</v>
      </c>
      <c r="I32" s="24">
        <f t="shared" si="0"/>
        <v>33.75</v>
      </c>
      <c r="J32" s="24">
        <f t="shared" si="8"/>
        <v>67.5</v>
      </c>
      <c r="K32" s="155">
        <v>69</v>
      </c>
      <c r="L32" s="155">
        <v>74</v>
      </c>
      <c r="M32" s="28">
        <v>77</v>
      </c>
      <c r="N32" s="30"/>
      <c r="O32" s="29">
        <f t="shared" si="1"/>
        <v>73.33</v>
      </c>
      <c r="P32" s="30">
        <v>40</v>
      </c>
      <c r="Q32" s="30">
        <v>37</v>
      </c>
      <c r="R32" s="28">
        <v>43</v>
      </c>
      <c r="S32" s="29">
        <f t="shared" si="2"/>
        <v>260.83</v>
      </c>
      <c r="T32" s="34" t="b">
        <f t="shared" si="3"/>
        <v>1</v>
      </c>
      <c r="U32" s="34" t="b">
        <f t="shared" si="9"/>
        <v>1</v>
      </c>
      <c r="V32" s="65" t="b">
        <f t="shared" si="4"/>
        <v>1</v>
      </c>
      <c r="W32" s="65" t="b">
        <f t="shared" si="5"/>
        <v>1</v>
      </c>
      <c r="X32" s="65" t="b">
        <f t="shared" si="6"/>
        <v>1</v>
      </c>
      <c r="Y32" s="65" t="b">
        <f t="shared" si="10"/>
        <v>1</v>
      </c>
      <c r="Z32" s="65" t="b">
        <f t="shared" si="7"/>
        <v>1</v>
      </c>
    </row>
    <row r="33" spans="1:26" s="28" customFormat="1" x14ac:dyDescent="0.25">
      <c r="A33" s="111" t="s">
        <v>213</v>
      </c>
      <c r="B33" s="111" t="s">
        <v>214</v>
      </c>
      <c r="C33" s="111" t="s">
        <v>175</v>
      </c>
      <c r="D33" s="26" t="s">
        <v>19</v>
      </c>
      <c r="E33" s="155">
        <v>30</v>
      </c>
      <c r="F33" s="155">
        <v>35</v>
      </c>
      <c r="G33" s="155">
        <v>37</v>
      </c>
      <c r="H33" s="155">
        <v>34</v>
      </c>
      <c r="I33" s="24">
        <f t="shared" si="0"/>
        <v>34</v>
      </c>
      <c r="J33" s="24">
        <f t="shared" si="8"/>
        <v>68</v>
      </c>
      <c r="K33" s="155">
        <v>45</v>
      </c>
      <c r="L33" s="155">
        <v>52</v>
      </c>
      <c r="M33" s="28">
        <v>59</v>
      </c>
      <c r="N33" s="30"/>
      <c r="O33" s="29">
        <f t="shared" si="1"/>
        <v>52</v>
      </c>
      <c r="P33" s="30">
        <v>10</v>
      </c>
      <c r="Q33" s="30">
        <v>44</v>
      </c>
      <c r="R33" s="28">
        <v>38</v>
      </c>
      <c r="S33" s="29">
        <f t="shared" si="2"/>
        <v>212</v>
      </c>
      <c r="T33" s="34" t="b">
        <f t="shared" si="3"/>
        <v>1</v>
      </c>
      <c r="U33" s="34" t="b">
        <f t="shared" si="9"/>
        <v>0</v>
      </c>
      <c r="V33" s="65" t="b">
        <f t="shared" si="4"/>
        <v>0</v>
      </c>
      <c r="W33" s="65" t="b">
        <f t="shared" si="5"/>
        <v>1</v>
      </c>
      <c r="X33" s="65" t="b">
        <f t="shared" si="6"/>
        <v>1</v>
      </c>
      <c r="Y33" s="65" t="b">
        <f t="shared" si="10"/>
        <v>1</v>
      </c>
      <c r="Z33" s="65" t="b">
        <f t="shared" si="7"/>
        <v>0</v>
      </c>
    </row>
    <row r="34" spans="1:26" s="28" customFormat="1" x14ac:dyDescent="0.25">
      <c r="A34" s="111" t="s">
        <v>216</v>
      </c>
      <c r="B34" s="111" t="s">
        <v>217</v>
      </c>
      <c r="C34" s="111" t="s">
        <v>157</v>
      </c>
      <c r="D34" s="26" t="s">
        <v>19</v>
      </c>
      <c r="E34" s="155">
        <v>30</v>
      </c>
      <c r="F34" s="155">
        <v>35</v>
      </c>
      <c r="G34" s="155">
        <v>33</v>
      </c>
      <c r="H34" s="155">
        <v>34</v>
      </c>
      <c r="I34" s="24">
        <f t="shared" si="0"/>
        <v>33</v>
      </c>
      <c r="J34" s="24">
        <f t="shared" si="8"/>
        <v>66</v>
      </c>
      <c r="K34" s="155">
        <v>53</v>
      </c>
      <c r="L34" s="155">
        <v>53</v>
      </c>
      <c r="M34" s="28">
        <v>51</v>
      </c>
      <c r="N34" s="30"/>
      <c r="O34" s="29">
        <f t="shared" si="1"/>
        <v>52.33</v>
      </c>
      <c r="P34" s="30">
        <v>40</v>
      </c>
      <c r="Q34" s="30">
        <v>39</v>
      </c>
      <c r="R34" s="28">
        <v>34</v>
      </c>
      <c r="S34" s="29">
        <f t="shared" si="2"/>
        <v>231.33</v>
      </c>
      <c r="T34" s="34" t="b">
        <f t="shared" si="3"/>
        <v>1</v>
      </c>
      <c r="U34" s="34" t="b">
        <f t="shared" si="9"/>
        <v>0</v>
      </c>
      <c r="V34" s="65" t="b">
        <f t="shared" si="4"/>
        <v>1</v>
      </c>
      <c r="W34" s="65" t="b">
        <f t="shared" si="5"/>
        <v>1</v>
      </c>
      <c r="X34" s="65" t="b">
        <f t="shared" si="6"/>
        <v>0</v>
      </c>
      <c r="Y34" s="65" t="b">
        <f t="shared" si="10"/>
        <v>1</v>
      </c>
      <c r="Z34" s="65" t="b">
        <f t="shared" si="7"/>
        <v>0</v>
      </c>
    </row>
    <row r="35" spans="1:26" s="28" customFormat="1" x14ac:dyDescent="0.25">
      <c r="A35" s="151" t="s">
        <v>219</v>
      </c>
      <c r="B35" s="151" t="s">
        <v>220</v>
      </c>
      <c r="C35" s="151" t="s">
        <v>221</v>
      </c>
      <c r="D35" s="26" t="s">
        <v>19</v>
      </c>
      <c r="E35" s="155">
        <v>28</v>
      </c>
      <c r="F35" s="155">
        <v>35</v>
      </c>
      <c r="G35" s="155">
        <v>36</v>
      </c>
      <c r="H35" s="155">
        <v>36</v>
      </c>
      <c r="I35" s="24">
        <f t="shared" si="0"/>
        <v>33.75</v>
      </c>
      <c r="J35" s="24">
        <f t="shared" si="8"/>
        <v>67.5</v>
      </c>
      <c r="K35" s="155">
        <v>61</v>
      </c>
      <c r="L35" s="155">
        <v>70</v>
      </c>
      <c r="M35" s="28">
        <v>61</v>
      </c>
      <c r="N35" s="30"/>
      <c r="O35" s="29">
        <f t="shared" si="1"/>
        <v>64</v>
      </c>
      <c r="P35" s="30">
        <v>40</v>
      </c>
      <c r="Q35" s="30">
        <v>38</v>
      </c>
      <c r="R35" s="28">
        <v>40</v>
      </c>
      <c r="S35" s="29">
        <f t="shared" si="2"/>
        <v>249.5</v>
      </c>
      <c r="T35" s="34" t="b">
        <f t="shared" si="3"/>
        <v>1</v>
      </c>
      <c r="U35" s="34" t="b">
        <f t="shared" si="9"/>
        <v>1</v>
      </c>
      <c r="V35" s="65" t="b">
        <f t="shared" si="4"/>
        <v>1</v>
      </c>
      <c r="W35" s="65" t="b">
        <f t="shared" si="5"/>
        <v>1</v>
      </c>
      <c r="X35" s="65" t="b">
        <f t="shared" si="6"/>
        <v>1</v>
      </c>
      <c r="Y35" s="65" t="b">
        <f t="shared" si="10"/>
        <v>1</v>
      </c>
      <c r="Z35" s="65" t="b">
        <f t="shared" si="7"/>
        <v>1</v>
      </c>
    </row>
    <row r="36" spans="1:26" s="28" customFormat="1" x14ac:dyDescent="0.25">
      <c r="A36" s="151" t="s">
        <v>223</v>
      </c>
      <c r="B36" s="151" t="s">
        <v>224</v>
      </c>
      <c r="C36" s="151" t="s">
        <v>171</v>
      </c>
      <c r="D36" s="26" t="s">
        <v>19</v>
      </c>
      <c r="E36" s="155">
        <v>28</v>
      </c>
      <c r="F36" s="155">
        <v>36</v>
      </c>
      <c r="G36" s="155">
        <v>35</v>
      </c>
      <c r="H36" s="155">
        <v>36</v>
      </c>
      <c r="I36" s="24">
        <f t="shared" si="0"/>
        <v>33.75</v>
      </c>
      <c r="J36" s="24">
        <f t="shared" si="8"/>
        <v>67.5</v>
      </c>
      <c r="K36" s="155">
        <v>63</v>
      </c>
      <c r="L36" s="155">
        <v>72</v>
      </c>
      <c r="M36" s="28">
        <v>60</v>
      </c>
      <c r="N36" s="30"/>
      <c r="O36" s="29">
        <f t="shared" si="1"/>
        <v>65</v>
      </c>
      <c r="P36" s="30">
        <v>40</v>
      </c>
      <c r="Q36" s="30">
        <v>23</v>
      </c>
      <c r="R36" s="28">
        <v>34</v>
      </c>
      <c r="S36" s="29">
        <f t="shared" si="2"/>
        <v>229.5</v>
      </c>
      <c r="T36" s="34" t="b">
        <f t="shared" si="3"/>
        <v>1</v>
      </c>
      <c r="U36" s="34" t="b">
        <f t="shared" si="9"/>
        <v>1</v>
      </c>
      <c r="V36" s="65" t="b">
        <f t="shared" si="4"/>
        <v>1</v>
      </c>
      <c r="W36" s="65" t="b">
        <f t="shared" si="5"/>
        <v>0</v>
      </c>
      <c r="X36" s="65" t="b">
        <f t="shared" si="6"/>
        <v>0</v>
      </c>
      <c r="Y36" s="65" t="b">
        <f t="shared" si="10"/>
        <v>1</v>
      </c>
      <c r="Z36" s="65" t="b">
        <f t="shared" si="7"/>
        <v>0</v>
      </c>
    </row>
    <row r="37" spans="1:26" s="28" customFormat="1" x14ac:dyDescent="0.25">
      <c r="A37" s="151" t="s">
        <v>226</v>
      </c>
      <c r="B37" s="151" t="s">
        <v>227</v>
      </c>
      <c r="C37" s="151" t="s">
        <v>116</v>
      </c>
      <c r="D37" s="26" t="s">
        <v>19</v>
      </c>
      <c r="E37" s="155">
        <v>28</v>
      </c>
      <c r="F37" s="155">
        <v>39</v>
      </c>
      <c r="G37" s="155">
        <v>34</v>
      </c>
      <c r="H37" s="155">
        <v>37</v>
      </c>
      <c r="I37" s="24">
        <f t="shared" si="0"/>
        <v>34.5</v>
      </c>
      <c r="J37" s="24">
        <f t="shared" si="8"/>
        <v>69</v>
      </c>
      <c r="K37" s="155">
        <v>54</v>
      </c>
      <c r="L37" s="155">
        <v>61</v>
      </c>
      <c r="M37" s="28">
        <v>66</v>
      </c>
      <c r="N37" s="30"/>
      <c r="O37" s="29">
        <f t="shared" si="1"/>
        <v>60.33</v>
      </c>
      <c r="P37" s="30">
        <v>30</v>
      </c>
      <c r="Q37" s="30">
        <v>33</v>
      </c>
      <c r="R37" s="28">
        <v>46</v>
      </c>
      <c r="S37" s="29">
        <f t="shared" si="2"/>
        <v>238.33</v>
      </c>
      <c r="T37" s="34" t="b">
        <f t="shared" si="3"/>
        <v>1</v>
      </c>
      <c r="U37" s="34" t="b">
        <f t="shared" si="9"/>
        <v>1</v>
      </c>
      <c r="V37" s="65" t="b">
        <f t="shared" si="4"/>
        <v>0</v>
      </c>
      <c r="W37" s="65" t="b">
        <f t="shared" si="5"/>
        <v>1</v>
      </c>
      <c r="X37" s="65" t="b">
        <f t="shared" si="6"/>
        <v>1</v>
      </c>
      <c r="Y37" s="65" t="b">
        <f t="shared" si="10"/>
        <v>1</v>
      </c>
      <c r="Z37" s="65" t="b">
        <f t="shared" si="7"/>
        <v>0</v>
      </c>
    </row>
    <row r="38" spans="1:26" s="28" customFormat="1" x14ac:dyDescent="0.25">
      <c r="A38" s="151" t="s">
        <v>229</v>
      </c>
      <c r="B38" s="151" t="s">
        <v>230</v>
      </c>
      <c r="C38" s="151" t="s">
        <v>113</v>
      </c>
      <c r="D38" s="26" t="s">
        <v>19</v>
      </c>
      <c r="E38" s="155">
        <v>26</v>
      </c>
      <c r="F38" s="155">
        <v>37</v>
      </c>
      <c r="G38" s="155">
        <v>33</v>
      </c>
      <c r="H38" s="155">
        <v>38</v>
      </c>
      <c r="I38" s="24">
        <f t="shared" si="0"/>
        <v>33.5</v>
      </c>
      <c r="J38" s="24">
        <f t="shared" si="8"/>
        <v>67</v>
      </c>
      <c r="K38" s="155">
        <v>64</v>
      </c>
      <c r="L38" s="155">
        <v>70</v>
      </c>
      <c r="M38" s="28">
        <v>57</v>
      </c>
      <c r="N38" s="30"/>
      <c r="O38" s="29">
        <f t="shared" si="1"/>
        <v>63.67</v>
      </c>
      <c r="P38" s="30">
        <v>40</v>
      </c>
      <c r="Q38" s="30">
        <v>37</v>
      </c>
      <c r="R38" s="28">
        <v>36</v>
      </c>
      <c r="S38" s="29">
        <f t="shared" si="2"/>
        <v>243.67</v>
      </c>
      <c r="T38" s="34" t="b">
        <f t="shared" si="3"/>
        <v>1</v>
      </c>
      <c r="U38" s="34" t="b">
        <f t="shared" si="9"/>
        <v>1</v>
      </c>
      <c r="V38" s="65" t="b">
        <f t="shared" si="4"/>
        <v>1</v>
      </c>
      <c r="W38" s="65" t="b">
        <f t="shared" si="5"/>
        <v>1</v>
      </c>
      <c r="X38" s="65" t="b">
        <f t="shared" si="6"/>
        <v>1</v>
      </c>
      <c r="Y38" s="65" t="b">
        <f t="shared" si="10"/>
        <v>1</v>
      </c>
      <c r="Z38" s="65" t="b">
        <f t="shared" si="7"/>
        <v>1</v>
      </c>
    </row>
    <row r="39" spans="1:26" s="28" customFormat="1" x14ac:dyDescent="0.25">
      <c r="A39" s="151" t="s">
        <v>232</v>
      </c>
      <c r="B39" s="151" t="s">
        <v>233</v>
      </c>
      <c r="C39" s="151" t="s">
        <v>128</v>
      </c>
      <c r="D39" s="26" t="s">
        <v>19</v>
      </c>
      <c r="E39" s="155">
        <v>27</v>
      </c>
      <c r="F39" s="155">
        <v>33</v>
      </c>
      <c r="G39" s="155">
        <v>28</v>
      </c>
      <c r="H39" s="155">
        <v>34</v>
      </c>
      <c r="I39" s="24">
        <f t="shared" si="0"/>
        <v>30.5</v>
      </c>
      <c r="J39" s="24">
        <f t="shared" si="8"/>
        <v>61</v>
      </c>
      <c r="K39" s="155">
        <v>43</v>
      </c>
      <c r="L39" s="155">
        <v>62</v>
      </c>
      <c r="M39" s="28">
        <v>65</v>
      </c>
      <c r="N39" s="30"/>
      <c r="O39" s="29">
        <f t="shared" si="1"/>
        <v>56.67</v>
      </c>
      <c r="P39" s="30">
        <v>40</v>
      </c>
      <c r="Q39" s="30">
        <v>39</v>
      </c>
      <c r="R39" s="28">
        <v>41</v>
      </c>
      <c r="S39" s="29">
        <f t="shared" si="2"/>
        <v>237.67</v>
      </c>
      <c r="T39" s="34" t="b">
        <f t="shared" si="3"/>
        <v>1</v>
      </c>
      <c r="U39" s="34" t="b">
        <f t="shared" si="9"/>
        <v>1</v>
      </c>
      <c r="V39" s="65" t="b">
        <f t="shared" si="4"/>
        <v>1</v>
      </c>
      <c r="W39" s="65" t="b">
        <f t="shared" si="5"/>
        <v>1</v>
      </c>
      <c r="X39" s="65" t="b">
        <f t="shared" si="6"/>
        <v>1</v>
      </c>
      <c r="Y39" s="65" t="b">
        <f t="shared" si="10"/>
        <v>1</v>
      </c>
      <c r="Z39" s="65" t="b">
        <f t="shared" si="7"/>
        <v>1</v>
      </c>
    </row>
    <row r="40" spans="1:26" s="28" customFormat="1" x14ac:dyDescent="0.25">
      <c r="A40" s="111" t="s">
        <v>235</v>
      </c>
      <c r="B40" s="111" t="s">
        <v>236</v>
      </c>
      <c r="C40" s="111" t="s">
        <v>132</v>
      </c>
      <c r="D40" s="26" t="s">
        <v>19</v>
      </c>
      <c r="E40" s="155">
        <v>28</v>
      </c>
      <c r="F40" s="155">
        <v>35</v>
      </c>
      <c r="G40" s="155">
        <v>38</v>
      </c>
      <c r="H40" s="155">
        <v>35</v>
      </c>
      <c r="I40" s="24">
        <f t="shared" si="0"/>
        <v>34</v>
      </c>
      <c r="J40" s="24">
        <f t="shared" si="8"/>
        <v>68</v>
      </c>
      <c r="K40" s="155">
        <v>44</v>
      </c>
      <c r="L40" s="155">
        <v>55</v>
      </c>
      <c r="M40" s="28">
        <v>62</v>
      </c>
      <c r="N40" s="30"/>
      <c r="O40" s="29">
        <f t="shared" si="1"/>
        <v>53.67</v>
      </c>
      <c r="P40" s="30">
        <v>40</v>
      </c>
      <c r="Q40" s="30">
        <v>33</v>
      </c>
      <c r="R40" s="28">
        <v>41</v>
      </c>
      <c r="S40" s="29">
        <f t="shared" si="2"/>
        <v>235.67</v>
      </c>
      <c r="T40" s="34" t="b">
        <f t="shared" si="3"/>
        <v>1</v>
      </c>
      <c r="U40" s="34" t="b">
        <f t="shared" si="9"/>
        <v>0</v>
      </c>
      <c r="V40" s="65" t="b">
        <f t="shared" si="4"/>
        <v>1</v>
      </c>
      <c r="W40" s="65" t="b">
        <f t="shared" si="5"/>
        <v>1</v>
      </c>
      <c r="X40" s="65" t="b">
        <f t="shared" si="6"/>
        <v>1</v>
      </c>
      <c r="Y40" s="65" t="b">
        <f t="shared" si="10"/>
        <v>1</v>
      </c>
      <c r="Z40" s="65" t="b">
        <f t="shared" si="7"/>
        <v>0</v>
      </c>
    </row>
    <row r="41" spans="1:26" s="28" customFormat="1" x14ac:dyDescent="0.25">
      <c r="A41" s="111" t="s">
        <v>238</v>
      </c>
      <c r="B41" s="111" t="s">
        <v>239</v>
      </c>
      <c r="C41" s="111" t="s">
        <v>240</v>
      </c>
      <c r="D41" s="26" t="s">
        <v>19</v>
      </c>
      <c r="E41" s="155">
        <v>27</v>
      </c>
      <c r="F41" s="155">
        <v>38</v>
      </c>
      <c r="G41" s="155">
        <v>35</v>
      </c>
      <c r="H41" s="155">
        <v>33</v>
      </c>
      <c r="I41" s="24">
        <f t="shared" si="0"/>
        <v>33.25</v>
      </c>
      <c r="J41" s="24">
        <f t="shared" si="8"/>
        <v>66.5</v>
      </c>
      <c r="K41" s="155">
        <v>61.5</v>
      </c>
      <c r="L41" s="155">
        <v>47</v>
      </c>
      <c r="M41" s="28">
        <v>0</v>
      </c>
      <c r="N41" s="30"/>
      <c r="O41" s="29">
        <f t="shared" si="1"/>
        <v>36.17</v>
      </c>
      <c r="P41" s="30">
        <v>40</v>
      </c>
      <c r="Q41" s="30">
        <v>36</v>
      </c>
      <c r="R41" s="28">
        <v>33</v>
      </c>
      <c r="S41" s="29">
        <f t="shared" si="2"/>
        <v>211.67</v>
      </c>
      <c r="T41" s="34" t="b">
        <f t="shared" si="3"/>
        <v>1</v>
      </c>
      <c r="U41" s="34" t="b">
        <f t="shared" si="9"/>
        <v>0</v>
      </c>
      <c r="V41" s="65" t="b">
        <f t="shared" si="4"/>
        <v>1</v>
      </c>
      <c r="W41" s="65" t="b">
        <f t="shared" si="5"/>
        <v>1</v>
      </c>
      <c r="X41" s="65" t="b">
        <f t="shared" si="6"/>
        <v>0</v>
      </c>
      <c r="Y41" s="65" t="b">
        <f t="shared" si="10"/>
        <v>1</v>
      </c>
      <c r="Z41" s="65" t="b">
        <f t="shared" si="7"/>
        <v>0</v>
      </c>
    </row>
    <row r="42" spans="1:26" s="28" customFormat="1" x14ac:dyDescent="0.25">
      <c r="A42" s="111" t="s">
        <v>242</v>
      </c>
      <c r="B42" s="111" t="s">
        <v>243</v>
      </c>
      <c r="C42" s="111" t="s">
        <v>153</v>
      </c>
      <c r="D42" s="26" t="s">
        <v>19</v>
      </c>
      <c r="E42" s="155">
        <v>26</v>
      </c>
      <c r="F42" s="155">
        <v>34</v>
      </c>
      <c r="G42" s="155">
        <v>34</v>
      </c>
      <c r="H42" s="155">
        <v>35</v>
      </c>
      <c r="I42" s="24">
        <f t="shared" si="0"/>
        <v>32.25</v>
      </c>
      <c r="J42" s="24">
        <f t="shared" si="8"/>
        <v>64.5</v>
      </c>
      <c r="K42" s="155">
        <v>45</v>
      </c>
      <c r="L42" s="155">
        <v>62</v>
      </c>
      <c r="M42" s="28">
        <v>74</v>
      </c>
      <c r="N42" s="30"/>
      <c r="O42" s="29">
        <f t="shared" si="1"/>
        <v>60.33</v>
      </c>
      <c r="P42" s="30">
        <v>40</v>
      </c>
      <c r="Q42" s="30">
        <v>36</v>
      </c>
      <c r="R42" s="28">
        <v>38</v>
      </c>
      <c r="S42" s="29">
        <f t="shared" si="2"/>
        <v>238.83</v>
      </c>
      <c r="T42" s="34" t="b">
        <f t="shared" si="3"/>
        <v>1</v>
      </c>
      <c r="U42" s="34" t="b">
        <f t="shared" si="9"/>
        <v>1</v>
      </c>
      <c r="V42" s="65" t="b">
        <f t="shared" si="4"/>
        <v>1</v>
      </c>
      <c r="W42" s="65" t="b">
        <f t="shared" si="5"/>
        <v>1</v>
      </c>
      <c r="X42" s="65" t="b">
        <f t="shared" si="6"/>
        <v>1</v>
      </c>
      <c r="Y42" s="65" t="b">
        <f t="shared" si="10"/>
        <v>1</v>
      </c>
      <c r="Z42" s="65" t="b">
        <f t="shared" si="7"/>
        <v>1</v>
      </c>
    </row>
    <row r="43" spans="1:26" s="28" customFormat="1" x14ac:dyDescent="0.25">
      <c r="A43" s="111" t="s">
        <v>245</v>
      </c>
      <c r="B43" s="111" t="s">
        <v>246</v>
      </c>
      <c r="C43" s="111" t="s">
        <v>124</v>
      </c>
      <c r="D43" s="26" t="s">
        <v>19</v>
      </c>
      <c r="E43" s="155">
        <v>26</v>
      </c>
      <c r="F43" s="155">
        <v>37</v>
      </c>
      <c r="G43" s="155">
        <v>34</v>
      </c>
      <c r="H43" s="155">
        <v>37</v>
      </c>
      <c r="I43" s="24">
        <f t="shared" si="0"/>
        <v>33.5</v>
      </c>
      <c r="J43" s="24">
        <f t="shared" si="8"/>
        <v>67</v>
      </c>
      <c r="K43" s="155">
        <v>39</v>
      </c>
      <c r="L43" s="155">
        <v>71</v>
      </c>
      <c r="M43" s="28">
        <v>65</v>
      </c>
      <c r="N43" s="30"/>
      <c r="O43" s="29">
        <f t="shared" si="1"/>
        <v>58.33</v>
      </c>
      <c r="P43" s="30">
        <v>40</v>
      </c>
      <c r="Q43" s="30">
        <v>36</v>
      </c>
      <c r="R43" s="28">
        <v>43</v>
      </c>
      <c r="S43" s="29">
        <f t="shared" si="2"/>
        <v>244.33</v>
      </c>
      <c r="T43" s="34" t="b">
        <f t="shared" si="3"/>
        <v>1</v>
      </c>
      <c r="U43" s="34" t="b">
        <f t="shared" si="9"/>
        <v>1</v>
      </c>
      <c r="V43" s="65" t="b">
        <f t="shared" si="4"/>
        <v>1</v>
      </c>
      <c r="W43" s="65" t="b">
        <f t="shared" si="5"/>
        <v>1</v>
      </c>
      <c r="X43" s="65" t="b">
        <f t="shared" si="6"/>
        <v>1</v>
      </c>
      <c r="Y43" s="65" t="b">
        <f t="shared" si="10"/>
        <v>1</v>
      </c>
      <c r="Z43" s="65" t="b">
        <f t="shared" si="7"/>
        <v>1</v>
      </c>
    </row>
    <row r="44" spans="1:26" s="28" customFormat="1" x14ac:dyDescent="0.25">
      <c r="A44" s="111" t="s">
        <v>248</v>
      </c>
      <c r="B44" s="111" t="s">
        <v>249</v>
      </c>
      <c r="C44" s="111" t="s">
        <v>164</v>
      </c>
      <c r="D44" s="26" t="s">
        <v>19</v>
      </c>
      <c r="E44" s="155">
        <v>32</v>
      </c>
      <c r="F44" s="155">
        <v>37</v>
      </c>
      <c r="G44" s="155">
        <v>37</v>
      </c>
      <c r="H44" s="155">
        <v>36</v>
      </c>
      <c r="I44" s="24">
        <f t="shared" si="0"/>
        <v>35.5</v>
      </c>
      <c r="J44" s="24">
        <f t="shared" si="8"/>
        <v>71</v>
      </c>
      <c r="K44" s="155">
        <v>64</v>
      </c>
      <c r="L44" s="155">
        <v>60</v>
      </c>
      <c r="M44" s="28">
        <v>0</v>
      </c>
      <c r="N44" s="30"/>
      <c r="O44" s="29">
        <f t="shared" si="1"/>
        <v>41.33</v>
      </c>
      <c r="P44" s="30">
        <v>40</v>
      </c>
      <c r="Q44" s="30">
        <v>35</v>
      </c>
      <c r="R44" s="28">
        <v>42</v>
      </c>
      <c r="S44" s="29">
        <f t="shared" si="2"/>
        <v>229.33</v>
      </c>
      <c r="T44" s="34" t="b">
        <f t="shared" si="3"/>
        <v>1</v>
      </c>
      <c r="U44" s="34" t="b">
        <f t="shared" si="9"/>
        <v>0</v>
      </c>
      <c r="V44" s="65" t="b">
        <f t="shared" si="4"/>
        <v>1</v>
      </c>
      <c r="W44" s="65" t="b">
        <f t="shared" si="5"/>
        <v>1</v>
      </c>
      <c r="X44" s="65" t="b">
        <f t="shared" si="6"/>
        <v>1</v>
      </c>
      <c r="Y44" s="65" t="b">
        <f t="shared" si="10"/>
        <v>1</v>
      </c>
      <c r="Z44" s="65" t="b">
        <f t="shared" si="7"/>
        <v>0</v>
      </c>
    </row>
    <row r="45" spans="1:26" s="28" customFormat="1" x14ac:dyDescent="0.25">
      <c r="A45" s="111" t="s">
        <v>251</v>
      </c>
      <c r="B45" s="111" t="s">
        <v>252</v>
      </c>
      <c r="C45" s="111" t="s">
        <v>120</v>
      </c>
      <c r="D45" s="26" t="s">
        <v>19</v>
      </c>
      <c r="E45" s="155">
        <v>28</v>
      </c>
      <c r="F45" s="155">
        <v>37</v>
      </c>
      <c r="G45" s="155">
        <v>31</v>
      </c>
      <c r="H45" s="155">
        <v>33</v>
      </c>
      <c r="I45" s="24">
        <f t="shared" si="0"/>
        <v>32.25</v>
      </c>
      <c r="J45" s="24">
        <f t="shared" si="8"/>
        <v>64.5</v>
      </c>
      <c r="K45" s="155">
        <v>62</v>
      </c>
      <c r="L45" s="155">
        <v>66</v>
      </c>
      <c r="M45" s="28">
        <v>69</v>
      </c>
      <c r="N45" s="30"/>
      <c r="O45" s="29">
        <f t="shared" si="1"/>
        <v>65.67</v>
      </c>
      <c r="P45" s="30">
        <v>30</v>
      </c>
      <c r="Q45" s="30">
        <v>35</v>
      </c>
      <c r="R45" s="28">
        <v>36</v>
      </c>
      <c r="S45" s="29">
        <f t="shared" si="2"/>
        <v>231.17</v>
      </c>
      <c r="T45" s="34" t="b">
        <f t="shared" si="3"/>
        <v>1</v>
      </c>
      <c r="U45" s="34" t="b">
        <f t="shared" si="9"/>
        <v>1</v>
      </c>
      <c r="V45" s="65" t="b">
        <f t="shared" si="4"/>
        <v>0</v>
      </c>
      <c r="W45" s="65" t="b">
        <f t="shared" si="5"/>
        <v>1</v>
      </c>
      <c r="X45" s="65" t="b">
        <f t="shared" si="6"/>
        <v>1</v>
      </c>
      <c r="Y45" s="65" t="b">
        <f t="shared" si="10"/>
        <v>1</v>
      </c>
      <c r="Z45" s="65" t="b">
        <f t="shared" si="7"/>
        <v>0</v>
      </c>
    </row>
    <row r="46" spans="1:26" s="28" customFormat="1" x14ac:dyDescent="0.25">
      <c r="A46" s="111" t="s">
        <v>254</v>
      </c>
      <c r="B46" s="111" t="s">
        <v>255</v>
      </c>
      <c r="C46" s="111" t="s">
        <v>120</v>
      </c>
      <c r="D46" s="26" t="s">
        <v>19</v>
      </c>
      <c r="E46" s="155">
        <v>33</v>
      </c>
      <c r="F46" s="155">
        <v>37</v>
      </c>
      <c r="G46" s="155">
        <v>35</v>
      </c>
      <c r="H46" s="155">
        <v>37</v>
      </c>
      <c r="I46" s="24">
        <f t="shared" si="0"/>
        <v>35.5</v>
      </c>
      <c r="J46" s="24">
        <f t="shared" si="8"/>
        <v>71</v>
      </c>
      <c r="K46" s="155">
        <v>77</v>
      </c>
      <c r="L46" s="155">
        <v>69</v>
      </c>
      <c r="M46" s="28">
        <v>74</v>
      </c>
      <c r="N46" s="30"/>
      <c r="O46" s="29">
        <f t="shared" si="1"/>
        <v>73.33</v>
      </c>
      <c r="P46" s="30">
        <v>40</v>
      </c>
      <c r="Q46" s="30">
        <v>37</v>
      </c>
      <c r="R46" s="28">
        <v>42</v>
      </c>
      <c r="S46" s="29">
        <f t="shared" si="2"/>
        <v>263.33</v>
      </c>
      <c r="T46" s="34" t="b">
        <f t="shared" si="3"/>
        <v>1</v>
      </c>
      <c r="U46" s="34" t="b">
        <f t="shared" si="9"/>
        <v>1</v>
      </c>
      <c r="V46" s="65" t="b">
        <f t="shared" si="4"/>
        <v>1</v>
      </c>
      <c r="W46" s="65" t="b">
        <f t="shared" si="5"/>
        <v>1</v>
      </c>
      <c r="X46" s="65" t="b">
        <f t="shared" si="6"/>
        <v>1</v>
      </c>
      <c r="Y46" s="65" t="b">
        <f t="shared" si="10"/>
        <v>1</v>
      </c>
      <c r="Z46" s="65" t="b">
        <f t="shared" si="7"/>
        <v>1</v>
      </c>
    </row>
    <row r="47" spans="1:26" s="28" customFormat="1" x14ac:dyDescent="0.25">
      <c r="A47" s="111" t="s">
        <v>257</v>
      </c>
      <c r="B47" s="111" t="s">
        <v>258</v>
      </c>
      <c r="C47" s="111" t="s">
        <v>146</v>
      </c>
      <c r="D47" s="26" t="s">
        <v>19</v>
      </c>
      <c r="E47" s="155">
        <v>32</v>
      </c>
      <c r="F47" s="155">
        <v>37</v>
      </c>
      <c r="G47" s="155">
        <v>34</v>
      </c>
      <c r="H47" s="155">
        <v>37</v>
      </c>
      <c r="I47" s="24">
        <f t="shared" si="0"/>
        <v>35</v>
      </c>
      <c r="J47" s="24">
        <f t="shared" si="8"/>
        <v>70</v>
      </c>
      <c r="K47" s="155">
        <v>61</v>
      </c>
      <c r="L47" s="155">
        <v>64</v>
      </c>
      <c r="M47" s="28">
        <v>69</v>
      </c>
      <c r="N47" s="30"/>
      <c r="O47" s="29">
        <f t="shared" si="1"/>
        <v>64.67</v>
      </c>
      <c r="P47" s="30">
        <v>40</v>
      </c>
      <c r="Q47" s="30">
        <v>32</v>
      </c>
      <c r="R47" s="28">
        <v>41</v>
      </c>
      <c r="S47" s="29">
        <f t="shared" si="2"/>
        <v>247.67</v>
      </c>
      <c r="T47" s="34" t="b">
        <f t="shared" si="3"/>
        <v>1</v>
      </c>
      <c r="U47" s="34" t="b">
        <f t="shared" si="9"/>
        <v>1</v>
      </c>
      <c r="V47" s="65" t="b">
        <f t="shared" si="4"/>
        <v>1</v>
      </c>
      <c r="W47" s="65" t="b">
        <f t="shared" si="5"/>
        <v>1</v>
      </c>
      <c r="X47" s="65" t="b">
        <f t="shared" si="6"/>
        <v>1</v>
      </c>
      <c r="Y47" s="65" t="b">
        <f t="shared" si="10"/>
        <v>1</v>
      </c>
      <c r="Z47" s="65" t="b">
        <f t="shared" si="7"/>
        <v>1</v>
      </c>
    </row>
    <row r="48" spans="1:26" s="28" customFormat="1" x14ac:dyDescent="0.25">
      <c r="A48" s="151" t="s">
        <v>825</v>
      </c>
      <c r="B48" s="111" t="s">
        <v>260</v>
      </c>
      <c r="C48" s="111" t="s">
        <v>149</v>
      </c>
      <c r="D48" s="26" t="s">
        <v>19</v>
      </c>
      <c r="E48" s="155">
        <v>31</v>
      </c>
      <c r="F48" s="155">
        <v>37</v>
      </c>
      <c r="G48" s="155">
        <v>36</v>
      </c>
      <c r="H48" s="155">
        <v>37</v>
      </c>
      <c r="I48" s="24">
        <f t="shared" si="0"/>
        <v>35.25</v>
      </c>
      <c r="J48" s="24">
        <f t="shared" si="8"/>
        <v>70.5</v>
      </c>
      <c r="K48" s="155">
        <v>79</v>
      </c>
      <c r="L48" s="155">
        <v>76</v>
      </c>
      <c r="M48" s="28">
        <v>76</v>
      </c>
      <c r="N48" s="30"/>
      <c r="O48" s="29">
        <f t="shared" si="1"/>
        <v>77</v>
      </c>
      <c r="P48" s="30">
        <v>40</v>
      </c>
      <c r="Q48" s="30">
        <v>38</v>
      </c>
      <c r="R48" s="28">
        <v>45</v>
      </c>
      <c r="S48" s="29">
        <f t="shared" si="2"/>
        <v>270.5</v>
      </c>
      <c r="T48" s="34" t="b">
        <f t="shared" si="3"/>
        <v>1</v>
      </c>
      <c r="U48" s="34" t="b">
        <f t="shared" si="9"/>
        <v>1</v>
      </c>
      <c r="V48" s="65" t="b">
        <f t="shared" si="4"/>
        <v>1</v>
      </c>
      <c r="W48" s="65" t="b">
        <f t="shared" si="5"/>
        <v>1</v>
      </c>
      <c r="X48" s="65" t="b">
        <f t="shared" si="6"/>
        <v>1</v>
      </c>
      <c r="Y48" s="65" t="b">
        <f t="shared" si="10"/>
        <v>1</v>
      </c>
      <c r="Z48" s="65" t="b">
        <f t="shared" si="7"/>
        <v>1</v>
      </c>
    </row>
    <row r="49" spans="1:26" s="28" customFormat="1" x14ac:dyDescent="0.25">
      <c r="A49" s="111" t="s">
        <v>262</v>
      </c>
      <c r="B49" s="111" t="s">
        <v>263</v>
      </c>
      <c r="C49" s="111" t="s">
        <v>171</v>
      </c>
      <c r="D49" s="26" t="s">
        <v>19</v>
      </c>
      <c r="E49" s="155">
        <v>32</v>
      </c>
      <c r="F49" s="155">
        <v>38</v>
      </c>
      <c r="G49" s="155">
        <v>37</v>
      </c>
      <c r="H49" s="155">
        <v>37</v>
      </c>
      <c r="I49" s="24">
        <f t="shared" si="0"/>
        <v>36</v>
      </c>
      <c r="J49" s="24">
        <f t="shared" si="8"/>
        <v>72</v>
      </c>
      <c r="K49" s="155">
        <v>59</v>
      </c>
      <c r="L49" s="155">
        <v>66</v>
      </c>
      <c r="M49" s="28">
        <v>72</v>
      </c>
      <c r="N49" s="30"/>
      <c r="O49" s="29">
        <f t="shared" si="1"/>
        <v>65.67</v>
      </c>
      <c r="P49" s="30">
        <v>40</v>
      </c>
      <c r="Q49" s="30">
        <v>33</v>
      </c>
      <c r="R49" s="28">
        <v>42</v>
      </c>
      <c r="S49" s="29">
        <f t="shared" si="2"/>
        <v>252.67</v>
      </c>
      <c r="T49" s="34" t="b">
        <f t="shared" si="3"/>
        <v>1</v>
      </c>
      <c r="U49" s="34" t="b">
        <f t="shared" si="9"/>
        <v>1</v>
      </c>
      <c r="V49" s="65" t="b">
        <f t="shared" si="4"/>
        <v>1</v>
      </c>
      <c r="W49" s="65" t="b">
        <f t="shared" si="5"/>
        <v>1</v>
      </c>
      <c r="X49" s="65" t="b">
        <f t="shared" si="6"/>
        <v>1</v>
      </c>
      <c r="Y49" s="65" t="b">
        <f t="shared" si="10"/>
        <v>1</v>
      </c>
      <c r="Z49" s="65" t="b">
        <f t="shared" si="7"/>
        <v>1</v>
      </c>
    </row>
    <row r="50" spans="1:26" x14ac:dyDescent="0.25">
      <c r="A50" s="111" t="s">
        <v>265</v>
      </c>
      <c r="B50" s="111" t="s">
        <v>266</v>
      </c>
      <c r="C50" s="111" t="s">
        <v>181</v>
      </c>
      <c r="D50" s="26" t="s">
        <v>19</v>
      </c>
      <c r="E50" s="155">
        <v>32</v>
      </c>
      <c r="F50" s="155">
        <v>39</v>
      </c>
      <c r="G50" s="155">
        <v>37</v>
      </c>
      <c r="H50" s="155">
        <v>37</v>
      </c>
      <c r="I50" s="24">
        <f t="shared" si="0"/>
        <v>36.25</v>
      </c>
      <c r="J50" s="24">
        <f t="shared" si="8"/>
        <v>72.5</v>
      </c>
      <c r="K50" s="155">
        <v>58</v>
      </c>
      <c r="L50" s="155">
        <v>69</v>
      </c>
      <c r="M50" s="28">
        <v>66</v>
      </c>
      <c r="N50" s="30"/>
      <c r="O50" s="29">
        <f t="shared" si="1"/>
        <v>64.33</v>
      </c>
      <c r="P50" s="30">
        <v>40</v>
      </c>
      <c r="Q50" s="30">
        <v>42</v>
      </c>
      <c r="R50" s="28">
        <v>36</v>
      </c>
      <c r="S50" s="29">
        <f t="shared" si="2"/>
        <v>254.83</v>
      </c>
      <c r="T50" s="34" t="b">
        <f t="shared" si="3"/>
        <v>1</v>
      </c>
      <c r="U50" s="34" t="b">
        <f t="shared" si="9"/>
        <v>1</v>
      </c>
      <c r="V50" s="65" t="b">
        <f t="shared" si="4"/>
        <v>1</v>
      </c>
      <c r="W50" s="65" t="b">
        <f t="shared" si="5"/>
        <v>1</v>
      </c>
      <c r="X50" s="65" t="b">
        <f t="shared" si="6"/>
        <v>1</v>
      </c>
      <c r="Y50" s="65" t="b">
        <f t="shared" si="10"/>
        <v>1</v>
      </c>
      <c r="Z50" s="65" t="b">
        <f t="shared" si="7"/>
        <v>1</v>
      </c>
    </row>
    <row r="51" spans="1:26" s="28" customFormat="1" x14ac:dyDescent="0.25">
      <c r="A51" s="151" t="s">
        <v>823</v>
      </c>
      <c r="B51" s="111" t="s">
        <v>268</v>
      </c>
      <c r="C51" s="111" t="s">
        <v>196</v>
      </c>
      <c r="D51" s="26" t="s">
        <v>20</v>
      </c>
      <c r="E51" s="155">
        <v>33</v>
      </c>
      <c r="F51" s="155">
        <v>30</v>
      </c>
      <c r="G51" s="155">
        <v>31</v>
      </c>
      <c r="H51" s="155">
        <v>32</v>
      </c>
      <c r="I51" s="24">
        <f t="shared" si="0"/>
        <v>31.5</v>
      </c>
      <c r="J51" s="24">
        <f t="shared" si="8"/>
        <v>63</v>
      </c>
      <c r="K51" s="155">
        <v>57</v>
      </c>
      <c r="L51" s="155">
        <v>68</v>
      </c>
      <c r="M51" s="28">
        <v>66</v>
      </c>
      <c r="N51" s="30"/>
      <c r="O51" s="29">
        <f t="shared" si="1"/>
        <v>63.67</v>
      </c>
      <c r="P51" s="30">
        <v>40</v>
      </c>
      <c r="Q51" s="30">
        <v>39</v>
      </c>
      <c r="R51" s="28">
        <v>31</v>
      </c>
      <c r="S51" s="29">
        <f t="shared" si="2"/>
        <v>236.67</v>
      </c>
      <c r="T51" s="34" t="b">
        <f t="shared" si="3"/>
        <v>1</v>
      </c>
      <c r="U51" s="34" t="b">
        <f t="shared" si="9"/>
        <v>1</v>
      </c>
      <c r="V51" s="65" t="b">
        <f t="shared" si="4"/>
        <v>1</v>
      </c>
      <c r="W51" s="65" t="b">
        <f t="shared" si="5"/>
        <v>1</v>
      </c>
      <c r="X51" s="65" t="b">
        <f t="shared" si="6"/>
        <v>0</v>
      </c>
      <c r="Y51" s="65" t="b">
        <f t="shared" si="10"/>
        <v>1</v>
      </c>
      <c r="Z51" s="65" t="b">
        <f t="shared" si="7"/>
        <v>0</v>
      </c>
    </row>
    <row r="52" spans="1:26" x14ac:dyDescent="0.25">
      <c r="A52" s="111" t="s">
        <v>270</v>
      </c>
      <c r="B52" s="111" t="s">
        <v>271</v>
      </c>
      <c r="C52" s="111" t="s">
        <v>203</v>
      </c>
      <c r="D52" s="26" t="s">
        <v>20</v>
      </c>
      <c r="E52" s="155">
        <v>37</v>
      </c>
      <c r="F52" s="155">
        <v>34</v>
      </c>
      <c r="G52" s="155">
        <v>36</v>
      </c>
      <c r="H52" s="155">
        <v>38</v>
      </c>
      <c r="I52" s="24">
        <f t="shared" si="0"/>
        <v>36.25</v>
      </c>
      <c r="J52" s="24">
        <f t="shared" si="8"/>
        <v>72.5</v>
      </c>
      <c r="K52" s="155">
        <v>71</v>
      </c>
      <c r="L52" s="155">
        <v>66</v>
      </c>
      <c r="M52" s="28">
        <v>67</v>
      </c>
      <c r="N52" s="30"/>
      <c r="O52" s="29">
        <f t="shared" si="1"/>
        <v>68</v>
      </c>
      <c r="P52" s="30">
        <v>40</v>
      </c>
      <c r="Q52" s="30">
        <v>37</v>
      </c>
      <c r="R52" s="28">
        <v>37</v>
      </c>
      <c r="S52" s="29">
        <f t="shared" si="2"/>
        <v>254.5</v>
      </c>
      <c r="T52" s="34" t="b">
        <f t="shared" si="3"/>
        <v>1</v>
      </c>
      <c r="U52" s="34" t="b">
        <f t="shared" si="9"/>
        <v>1</v>
      </c>
      <c r="V52" s="65" t="b">
        <f t="shared" si="4"/>
        <v>1</v>
      </c>
      <c r="W52" s="65" t="b">
        <f t="shared" si="5"/>
        <v>1</v>
      </c>
      <c r="X52" s="65" t="b">
        <f t="shared" si="6"/>
        <v>1</v>
      </c>
      <c r="Y52" s="65" t="b">
        <f t="shared" si="10"/>
        <v>1</v>
      </c>
      <c r="Z52" s="65" t="b">
        <f t="shared" si="7"/>
        <v>1</v>
      </c>
    </row>
    <row r="53" spans="1:26" s="28" customFormat="1" x14ac:dyDescent="0.25">
      <c r="A53" s="111" t="s">
        <v>273</v>
      </c>
      <c r="B53" s="111" t="s">
        <v>274</v>
      </c>
      <c r="C53" s="111" t="s">
        <v>120</v>
      </c>
      <c r="D53" s="26" t="s">
        <v>20</v>
      </c>
      <c r="E53" s="155">
        <v>38</v>
      </c>
      <c r="F53" s="155">
        <v>33</v>
      </c>
      <c r="G53" s="155">
        <v>36</v>
      </c>
      <c r="H53" s="155">
        <v>36</v>
      </c>
      <c r="I53" s="24">
        <f t="shared" si="0"/>
        <v>35.75</v>
      </c>
      <c r="J53" s="24">
        <f t="shared" si="8"/>
        <v>71.5</v>
      </c>
      <c r="K53" s="155">
        <v>60</v>
      </c>
      <c r="L53" s="155">
        <v>68</v>
      </c>
      <c r="M53" s="28">
        <v>66</v>
      </c>
      <c r="N53" s="30"/>
      <c r="O53" s="29">
        <f t="shared" si="1"/>
        <v>64.67</v>
      </c>
      <c r="P53" s="30">
        <v>40</v>
      </c>
      <c r="Q53" s="167">
        <v>37.5</v>
      </c>
      <c r="R53" s="28">
        <v>43</v>
      </c>
      <c r="S53" s="29">
        <f t="shared" si="2"/>
        <v>256.67</v>
      </c>
      <c r="T53" s="34" t="b">
        <f t="shared" si="3"/>
        <v>1</v>
      </c>
      <c r="U53" s="34" t="b">
        <f t="shared" si="9"/>
        <v>1</v>
      </c>
      <c r="V53" s="65" t="b">
        <f t="shared" si="4"/>
        <v>1</v>
      </c>
      <c r="W53" s="65" t="b">
        <f t="shared" si="5"/>
        <v>1</v>
      </c>
      <c r="X53" s="65" t="b">
        <f t="shared" si="6"/>
        <v>1</v>
      </c>
      <c r="Y53" s="65" t="b">
        <f t="shared" si="10"/>
        <v>1</v>
      </c>
      <c r="Z53" s="65" t="b">
        <f t="shared" si="7"/>
        <v>1</v>
      </c>
    </row>
    <row r="54" spans="1:26" s="28" customFormat="1" x14ac:dyDescent="0.25">
      <c r="A54" s="111" t="s">
        <v>276</v>
      </c>
      <c r="B54" s="111" t="s">
        <v>277</v>
      </c>
      <c r="C54" s="111" t="s">
        <v>181</v>
      </c>
      <c r="D54" s="26" t="s">
        <v>20</v>
      </c>
      <c r="E54" s="155">
        <v>38</v>
      </c>
      <c r="F54" s="155">
        <v>38</v>
      </c>
      <c r="G54" s="155">
        <v>39</v>
      </c>
      <c r="H54" s="155">
        <v>38</v>
      </c>
      <c r="I54" s="24">
        <f t="shared" si="0"/>
        <v>38.25</v>
      </c>
      <c r="J54" s="24">
        <f t="shared" si="8"/>
        <v>76.5</v>
      </c>
      <c r="K54" s="155">
        <v>72</v>
      </c>
      <c r="L54" s="155">
        <v>71</v>
      </c>
      <c r="M54" s="28">
        <v>66</v>
      </c>
      <c r="N54" s="30"/>
      <c r="O54" s="29">
        <f t="shared" si="1"/>
        <v>69.67</v>
      </c>
      <c r="P54" s="30">
        <v>30</v>
      </c>
      <c r="Q54" s="167">
        <v>44</v>
      </c>
      <c r="R54" s="28">
        <v>42</v>
      </c>
      <c r="S54" s="29">
        <f t="shared" si="2"/>
        <v>262.17</v>
      </c>
      <c r="T54" s="34" t="b">
        <f t="shared" si="3"/>
        <v>1</v>
      </c>
      <c r="U54" s="34" t="b">
        <f t="shared" si="9"/>
        <v>1</v>
      </c>
      <c r="V54" s="65" t="b">
        <f t="shared" si="4"/>
        <v>0</v>
      </c>
      <c r="W54" s="65" t="b">
        <f t="shared" si="5"/>
        <v>1</v>
      </c>
      <c r="X54" s="65" t="b">
        <f t="shared" si="6"/>
        <v>1</v>
      </c>
      <c r="Y54" s="65" t="b">
        <f t="shared" si="10"/>
        <v>1</v>
      </c>
      <c r="Z54" s="65" t="b">
        <f t="shared" si="7"/>
        <v>0</v>
      </c>
    </row>
    <row r="55" spans="1:26" s="28" customFormat="1" x14ac:dyDescent="0.25">
      <c r="A55" s="111" t="s">
        <v>279</v>
      </c>
      <c r="B55" s="111" t="s">
        <v>280</v>
      </c>
      <c r="C55" s="111" t="s">
        <v>128</v>
      </c>
      <c r="D55" s="26" t="s">
        <v>20</v>
      </c>
      <c r="E55" s="155">
        <v>35</v>
      </c>
      <c r="F55" s="155">
        <v>37</v>
      </c>
      <c r="G55" s="155">
        <v>34</v>
      </c>
      <c r="H55" s="155">
        <v>35</v>
      </c>
      <c r="I55" s="24">
        <f t="shared" si="0"/>
        <v>35.25</v>
      </c>
      <c r="J55" s="24">
        <f t="shared" si="8"/>
        <v>70.5</v>
      </c>
      <c r="K55" s="155">
        <v>57</v>
      </c>
      <c r="L55" s="155">
        <v>68</v>
      </c>
      <c r="M55" s="28">
        <v>68</v>
      </c>
      <c r="N55" s="30"/>
      <c r="O55" s="29">
        <f t="shared" si="1"/>
        <v>64.33</v>
      </c>
      <c r="P55" s="30">
        <v>40</v>
      </c>
      <c r="Q55" s="167">
        <v>38</v>
      </c>
      <c r="R55" s="28">
        <v>37</v>
      </c>
      <c r="S55" s="29">
        <f t="shared" si="2"/>
        <v>249.83</v>
      </c>
      <c r="T55" s="34" t="b">
        <f t="shared" si="3"/>
        <v>1</v>
      </c>
      <c r="U55" s="34" t="b">
        <f t="shared" si="9"/>
        <v>1</v>
      </c>
      <c r="V55" s="65" t="b">
        <f t="shared" si="4"/>
        <v>1</v>
      </c>
      <c r="W55" s="65" t="b">
        <f t="shared" si="5"/>
        <v>1</v>
      </c>
      <c r="X55" s="65" t="b">
        <f t="shared" si="6"/>
        <v>1</v>
      </c>
      <c r="Y55" s="65" t="b">
        <f t="shared" si="10"/>
        <v>1</v>
      </c>
      <c r="Z55" s="65" t="b">
        <f t="shared" si="7"/>
        <v>1</v>
      </c>
    </row>
    <row r="56" spans="1:26" s="28" customFormat="1" x14ac:dyDescent="0.25">
      <c r="A56" s="111" t="s">
        <v>282</v>
      </c>
      <c r="B56" s="111" t="s">
        <v>283</v>
      </c>
      <c r="C56" s="111" t="s">
        <v>284</v>
      </c>
      <c r="D56" s="26" t="s">
        <v>20</v>
      </c>
      <c r="E56" s="155">
        <v>37</v>
      </c>
      <c r="F56" s="155">
        <v>37</v>
      </c>
      <c r="G56" s="155">
        <v>38</v>
      </c>
      <c r="H56" s="155">
        <v>39</v>
      </c>
      <c r="I56" s="24">
        <f t="shared" si="0"/>
        <v>37.75</v>
      </c>
      <c r="J56" s="24">
        <f t="shared" si="8"/>
        <v>75.5</v>
      </c>
      <c r="K56" s="155">
        <v>63</v>
      </c>
      <c r="L56" s="155">
        <v>77</v>
      </c>
      <c r="M56" s="28">
        <v>68</v>
      </c>
      <c r="N56" s="30"/>
      <c r="O56" s="29">
        <f t="shared" si="1"/>
        <v>69.33</v>
      </c>
      <c r="P56" s="30">
        <v>20</v>
      </c>
      <c r="Q56" s="167">
        <v>44</v>
      </c>
      <c r="R56" s="28">
        <v>37</v>
      </c>
      <c r="S56" s="29">
        <f t="shared" si="2"/>
        <v>245.83</v>
      </c>
      <c r="T56" s="34" t="b">
        <f t="shared" si="3"/>
        <v>1</v>
      </c>
      <c r="U56" s="34" t="b">
        <f t="shared" si="9"/>
        <v>1</v>
      </c>
      <c r="V56" s="65" t="b">
        <f t="shared" si="4"/>
        <v>0</v>
      </c>
      <c r="W56" s="65" t="b">
        <f t="shared" si="5"/>
        <v>1</v>
      </c>
      <c r="X56" s="65" t="b">
        <f t="shared" si="6"/>
        <v>1</v>
      </c>
      <c r="Y56" s="65" t="b">
        <f t="shared" si="10"/>
        <v>1</v>
      </c>
      <c r="Z56" s="65" t="b">
        <f t="shared" si="7"/>
        <v>0</v>
      </c>
    </row>
    <row r="57" spans="1:26" s="28" customFormat="1" x14ac:dyDescent="0.25">
      <c r="A57" s="111" t="s">
        <v>286</v>
      </c>
      <c r="B57" s="111" t="s">
        <v>287</v>
      </c>
      <c r="C57" s="111" t="s">
        <v>181</v>
      </c>
      <c r="D57" s="26" t="s">
        <v>20</v>
      </c>
      <c r="E57" s="155">
        <v>38</v>
      </c>
      <c r="F57" s="155">
        <v>37</v>
      </c>
      <c r="G57" s="155">
        <v>35</v>
      </c>
      <c r="H57" s="155">
        <v>35</v>
      </c>
      <c r="I57" s="24">
        <f t="shared" si="0"/>
        <v>36.25</v>
      </c>
      <c r="J57" s="24">
        <f t="shared" si="8"/>
        <v>72.5</v>
      </c>
      <c r="K57" s="155">
        <v>65</v>
      </c>
      <c r="L57" s="155">
        <v>67</v>
      </c>
      <c r="M57" s="155">
        <v>70</v>
      </c>
      <c r="N57" s="30"/>
      <c r="O57" s="29">
        <f t="shared" si="1"/>
        <v>67.33</v>
      </c>
      <c r="P57" s="30">
        <v>40</v>
      </c>
      <c r="Q57" s="167">
        <v>41</v>
      </c>
      <c r="R57" s="28">
        <v>38</v>
      </c>
      <c r="S57" s="29">
        <f t="shared" si="2"/>
        <v>258.83</v>
      </c>
      <c r="T57" s="34" t="b">
        <f t="shared" si="3"/>
        <v>1</v>
      </c>
      <c r="U57" s="34" t="b">
        <f t="shared" si="9"/>
        <v>1</v>
      </c>
      <c r="V57" s="65" t="b">
        <f t="shared" si="4"/>
        <v>1</v>
      </c>
      <c r="W57" s="65" t="b">
        <f t="shared" si="5"/>
        <v>1</v>
      </c>
      <c r="X57" s="65" t="b">
        <f t="shared" si="6"/>
        <v>1</v>
      </c>
      <c r="Y57" s="65" t="b">
        <f t="shared" si="10"/>
        <v>1</v>
      </c>
      <c r="Z57" s="65" t="b">
        <f t="shared" si="7"/>
        <v>1</v>
      </c>
    </row>
    <row r="58" spans="1:26" s="28" customFormat="1" x14ac:dyDescent="0.25">
      <c r="A58" s="111" t="s">
        <v>289</v>
      </c>
      <c r="B58" s="111" t="s">
        <v>290</v>
      </c>
      <c r="C58" s="111" t="s">
        <v>221</v>
      </c>
      <c r="D58" s="26" t="s">
        <v>20</v>
      </c>
      <c r="E58" s="155">
        <v>32</v>
      </c>
      <c r="F58" s="155">
        <v>32</v>
      </c>
      <c r="G58" s="155">
        <v>35</v>
      </c>
      <c r="H58" s="155">
        <v>27</v>
      </c>
      <c r="I58" s="24">
        <f t="shared" si="0"/>
        <v>31.5</v>
      </c>
      <c r="J58" s="24">
        <f t="shared" si="8"/>
        <v>63</v>
      </c>
      <c r="K58" s="155">
        <v>57</v>
      </c>
      <c r="L58" s="155">
        <v>61</v>
      </c>
      <c r="M58" s="28">
        <v>69</v>
      </c>
      <c r="N58" s="30"/>
      <c r="O58" s="29">
        <f t="shared" si="1"/>
        <v>62.33</v>
      </c>
      <c r="P58" s="30">
        <v>40</v>
      </c>
      <c r="Q58" s="167">
        <v>40</v>
      </c>
      <c r="R58" s="28">
        <v>43</v>
      </c>
      <c r="S58" s="29">
        <f t="shared" si="2"/>
        <v>248.33</v>
      </c>
      <c r="T58" s="34" t="b">
        <f t="shared" si="3"/>
        <v>1</v>
      </c>
      <c r="U58" s="34" t="b">
        <f t="shared" si="9"/>
        <v>1</v>
      </c>
      <c r="V58" s="65" t="b">
        <f t="shared" si="4"/>
        <v>1</v>
      </c>
      <c r="W58" s="65" t="b">
        <f t="shared" si="5"/>
        <v>1</v>
      </c>
      <c r="X58" s="65" t="b">
        <f t="shared" si="6"/>
        <v>1</v>
      </c>
      <c r="Y58" s="65" t="b">
        <f t="shared" si="10"/>
        <v>1</v>
      </c>
      <c r="Z58" s="65" t="b">
        <f t="shared" si="7"/>
        <v>1</v>
      </c>
    </row>
    <row r="59" spans="1:26" s="28" customFormat="1" x14ac:dyDescent="0.25">
      <c r="A59" s="111" t="s">
        <v>292</v>
      </c>
      <c r="B59" s="111" t="s">
        <v>293</v>
      </c>
      <c r="C59" s="111" t="s">
        <v>120</v>
      </c>
      <c r="D59" s="26" t="s">
        <v>20</v>
      </c>
      <c r="E59" s="155">
        <v>38</v>
      </c>
      <c r="F59" s="155">
        <v>35</v>
      </c>
      <c r="G59" s="155">
        <v>36</v>
      </c>
      <c r="H59" s="155">
        <v>33</v>
      </c>
      <c r="I59" s="24">
        <f t="shared" si="0"/>
        <v>35.5</v>
      </c>
      <c r="J59" s="24">
        <f t="shared" si="8"/>
        <v>71</v>
      </c>
      <c r="K59" s="155">
        <v>64</v>
      </c>
      <c r="L59" s="155">
        <v>54</v>
      </c>
      <c r="M59" s="28">
        <v>65</v>
      </c>
      <c r="N59" s="30"/>
      <c r="O59" s="29">
        <f t="shared" si="1"/>
        <v>61</v>
      </c>
      <c r="P59" s="30">
        <v>40</v>
      </c>
      <c r="Q59" s="167">
        <v>37</v>
      </c>
      <c r="R59" s="28">
        <v>40</v>
      </c>
      <c r="S59" s="29">
        <f t="shared" si="2"/>
        <v>249</v>
      </c>
      <c r="T59" s="34" t="b">
        <f t="shared" si="3"/>
        <v>1</v>
      </c>
      <c r="U59" s="34" t="b">
        <f t="shared" si="9"/>
        <v>1</v>
      </c>
      <c r="V59" s="65" t="b">
        <f t="shared" si="4"/>
        <v>1</v>
      </c>
      <c r="W59" s="65" t="b">
        <f t="shared" si="5"/>
        <v>1</v>
      </c>
      <c r="X59" s="65" t="b">
        <f t="shared" si="6"/>
        <v>1</v>
      </c>
      <c r="Y59" s="65" t="b">
        <f t="shared" si="10"/>
        <v>1</v>
      </c>
      <c r="Z59" s="65" t="b">
        <f t="shared" si="7"/>
        <v>1</v>
      </c>
    </row>
    <row r="60" spans="1:26" s="28" customFormat="1" x14ac:dyDescent="0.25">
      <c r="A60" s="151" t="s">
        <v>821</v>
      </c>
      <c r="B60" s="111" t="s">
        <v>295</v>
      </c>
      <c r="C60" s="111" t="s">
        <v>113</v>
      </c>
      <c r="D60" s="26" t="s">
        <v>20</v>
      </c>
      <c r="E60" s="155">
        <v>36</v>
      </c>
      <c r="F60" s="155">
        <v>36</v>
      </c>
      <c r="G60" s="155">
        <v>37</v>
      </c>
      <c r="H60" s="155">
        <v>37</v>
      </c>
      <c r="I60" s="24">
        <f t="shared" si="0"/>
        <v>36.5</v>
      </c>
      <c r="J60" s="24">
        <f t="shared" si="8"/>
        <v>73</v>
      </c>
      <c r="K60" s="155">
        <v>75</v>
      </c>
      <c r="L60" s="155">
        <v>74</v>
      </c>
      <c r="M60" s="28">
        <v>74</v>
      </c>
      <c r="N60" s="30"/>
      <c r="O60" s="29">
        <f t="shared" si="1"/>
        <v>74.33</v>
      </c>
      <c r="P60" s="30">
        <v>40</v>
      </c>
      <c r="Q60" s="167">
        <v>37</v>
      </c>
      <c r="R60" s="28">
        <v>36</v>
      </c>
      <c r="S60" s="29">
        <f t="shared" si="2"/>
        <v>260.33</v>
      </c>
      <c r="T60" s="34" t="b">
        <f t="shared" si="3"/>
        <v>1</v>
      </c>
      <c r="U60" s="34" t="b">
        <f t="shared" si="9"/>
        <v>1</v>
      </c>
      <c r="V60" s="65" t="b">
        <f t="shared" si="4"/>
        <v>1</v>
      </c>
      <c r="W60" s="65" t="b">
        <f t="shared" si="5"/>
        <v>1</v>
      </c>
      <c r="X60" s="65" t="b">
        <f t="shared" si="6"/>
        <v>1</v>
      </c>
      <c r="Y60" s="65" t="b">
        <f t="shared" si="10"/>
        <v>1</v>
      </c>
      <c r="Z60" s="65" t="b">
        <f t="shared" si="7"/>
        <v>1</v>
      </c>
    </row>
    <row r="61" spans="1:26" s="28" customFormat="1" x14ac:dyDescent="0.25">
      <c r="A61" s="111" t="s">
        <v>297</v>
      </c>
      <c r="B61" s="111" t="s">
        <v>298</v>
      </c>
      <c r="C61" s="111" t="s">
        <v>171</v>
      </c>
      <c r="D61" s="26" t="s">
        <v>20</v>
      </c>
      <c r="E61" s="155">
        <v>36</v>
      </c>
      <c r="F61" s="155">
        <v>32</v>
      </c>
      <c r="G61" s="155">
        <v>37</v>
      </c>
      <c r="H61" s="155">
        <v>32</v>
      </c>
      <c r="I61" s="24">
        <f t="shared" si="0"/>
        <v>34.25</v>
      </c>
      <c r="J61" s="24">
        <f t="shared" si="8"/>
        <v>68.5</v>
      </c>
      <c r="K61" s="155">
        <v>57</v>
      </c>
      <c r="L61" s="155">
        <v>56</v>
      </c>
      <c r="M61" s="28">
        <v>62</v>
      </c>
      <c r="N61" s="30"/>
      <c r="O61" s="29">
        <f t="shared" si="1"/>
        <v>58.33</v>
      </c>
      <c r="P61" s="30">
        <v>40</v>
      </c>
      <c r="Q61" s="167">
        <v>28</v>
      </c>
      <c r="R61" s="28">
        <v>38</v>
      </c>
      <c r="S61" s="29">
        <f t="shared" si="2"/>
        <v>232.83</v>
      </c>
      <c r="T61" s="34" t="b">
        <f t="shared" si="3"/>
        <v>1</v>
      </c>
      <c r="U61" s="34" t="b">
        <f t="shared" si="9"/>
        <v>1</v>
      </c>
      <c r="V61" s="65" t="b">
        <f t="shared" si="4"/>
        <v>1</v>
      </c>
      <c r="W61" s="65" t="b">
        <f t="shared" si="5"/>
        <v>0</v>
      </c>
      <c r="X61" s="65" t="b">
        <f t="shared" si="6"/>
        <v>1</v>
      </c>
      <c r="Y61" s="65" t="b">
        <f t="shared" si="10"/>
        <v>1</v>
      </c>
      <c r="Z61" s="65" t="b">
        <f t="shared" si="7"/>
        <v>0</v>
      </c>
    </row>
    <row r="62" spans="1:26" s="28" customFormat="1" x14ac:dyDescent="0.25">
      <c r="A62" s="151" t="s">
        <v>300</v>
      </c>
      <c r="B62" s="111" t="s">
        <v>301</v>
      </c>
      <c r="C62" s="111" t="s">
        <v>153</v>
      </c>
      <c r="D62" s="26" t="s">
        <v>20</v>
      </c>
      <c r="E62" s="155">
        <v>32</v>
      </c>
      <c r="F62" s="155">
        <v>30</v>
      </c>
      <c r="G62" s="155">
        <v>34</v>
      </c>
      <c r="H62" s="155">
        <v>34</v>
      </c>
      <c r="I62" s="24">
        <f t="shared" si="0"/>
        <v>32.5</v>
      </c>
      <c r="J62" s="24">
        <f t="shared" si="8"/>
        <v>65</v>
      </c>
      <c r="K62" s="155">
        <v>50</v>
      </c>
      <c r="L62" s="155">
        <v>66</v>
      </c>
      <c r="M62" s="28">
        <v>67</v>
      </c>
      <c r="N62" s="30"/>
      <c r="O62" s="29">
        <f t="shared" si="1"/>
        <v>61</v>
      </c>
      <c r="P62" s="30">
        <v>40</v>
      </c>
      <c r="Q62" s="167">
        <v>34</v>
      </c>
      <c r="R62" s="28">
        <v>39</v>
      </c>
      <c r="S62" s="29">
        <f t="shared" si="2"/>
        <v>239</v>
      </c>
      <c r="T62" s="34" t="b">
        <f t="shared" si="3"/>
        <v>1</v>
      </c>
      <c r="U62" s="34" t="b">
        <f t="shared" si="9"/>
        <v>1</v>
      </c>
      <c r="V62" s="65" t="b">
        <f t="shared" si="4"/>
        <v>1</v>
      </c>
      <c r="W62" s="65" t="b">
        <f t="shared" si="5"/>
        <v>1</v>
      </c>
      <c r="X62" s="65" t="b">
        <f t="shared" si="6"/>
        <v>1</v>
      </c>
      <c r="Y62" s="65" t="b">
        <f t="shared" si="10"/>
        <v>1</v>
      </c>
      <c r="Z62" s="65" t="b">
        <f t="shared" si="7"/>
        <v>1</v>
      </c>
    </row>
    <row r="63" spans="1:26" s="28" customFormat="1" x14ac:dyDescent="0.25">
      <c r="A63" s="111" t="s">
        <v>303</v>
      </c>
      <c r="B63" s="111" t="s">
        <v>304</v>
      </c>
      <c r="C63" s="111" t="s">
        <v>124</v>
      </c>
      <c r="D63" s="26" t="s">
        <v>20</v>
      </c>
      <c r="E63" s="155">
        <v>35</v>
      </c>
      <c r="F63" s="155">
        <v>36</v>
      </c>
      <c r="G63" s="155">
        <v>38</v>
      </c>
      <c r="H63" s="155">
        <v>38</v>
      </c>
      <c r="I63" s="24">
        <f t="shared" si="0"/>
        <v>36.75</v>
      </c>
      <c r="J63" s="24">
        <f t="shared" si="8"/>
        <v>73.5</v>
      </c>
      <c r="K63" s="155">
        <v>60</v>
      </c>
      <c r="L63" s="155">
        <v>65</v>
      </c>
      <c r="M63" s="28">
        <v>71</v>
      </c>
      <c r="N63" s="30"/>
      <c r="O63" s="29">
        <f t="shared" si="1"/>
        <v>65.33</v>
      </c>
      <c r="P63" s="30">
        <v>40</v>
      </c>
      <c r="Q63" s="167">
        <v>38</v>
      </c>
      <c r="R63" s="28">
        <v>39</v>
      </c>
      <c r="S63" s="29">
        <f t="shared" si="2"/>
        <v>255.83</v>
      </c>
      <c r="T63" s="34" t="b">
        <f t="shared" si="3"/>
        <v>1</v>
      </c>
      <c r="U63" s="34" t="b">
        <f t="shared" si="9"/>
        <v>1</v>
      </c>
      <c r="V63" s="65" t="b">
        <f t="shared" si="4"/>
        <v>1</v>
      </c>
      <c r="W63" s="65" t="b">
        <f t="shared" si="5"/>
        <v>1</v>
      </c>
      <c r="X63" s="65" t="b">
        <f t="shared" si="6"/>
        <v>1</v>
      </c>
      <c r="Y63" s="65" t="b">
        <f t="shared" si="10"/>
        <v>1</v>
      </c>
      <c r="Z63" s="65" t="b">
        <f t="shared" si="7"/>
        <v>1</v>
      </c>
    </row>
    <row r="64" spans="1:26" s="28" customFormat="1" x14ac:dyDescent="0.25">
      <c r="A64" s="111" t="s">
        <v>306</v>
      </c>
      <c r="B64" s="111" t="s">
        <v>307</v>
      </c>
      <c r="C64" s="111" t="s">
        <v>132</v>
      </c>
      <c r="D64" s="26" t="s">
        <v>20</v>
      </c>
      <c r="E64" s="155">
        <v>36</v>
      </c>
      <c r="F64" s="155">
        <v>36</v>
      </c>
      <c r="G64" s="155">
        <v>36</v>
      </c>
      <c r="H64" s="155">
        <v>38</v>
      </c>
      <c r="I64" s="24">
        <f t="shared" si="0"/>
        <v>36.5</v>
      </c>
      <c r="J64" s="24">
        <f t="shared" si="8"/>
        <v>73</v>
      </c>
      <c r="K64" s="155">
        <v>73</v>
      </c>
      <c r="L64" s="155">
        <v>67</v>
      </c>
      <c r="M64" s="28">
        <v>72</v>
      </c>
      <c r="N64" s="30"/>
      <c r="O64" s="29">
        <f t="shared" si="1"/>
        <v>70.67</v>
      </c>
      <c r="P64" s="30">
        <v>40</v>
      </c>
      <c r="Q64" s="167">
        <v>41</v>
      </c>
      <c r="R64" s="28">
        <v>43</v>
      </c>
      <c r="S64" s="29">
        <f t="shared" si="2"/>
        <v>267.67</v>
      </c>
      <c r="T64" s="34" t="b">
        <f t="shared" si="3"/>
        <v>1</v>
      </c>
      <c r="U64" s="34" t="b">
        <f t="shared" si="9"/>
        <v>1</v>
      </c>
      <c r="V64" s="65" t="b">
        <f t="shared" si="4"/>
        <v>1</v>
      </c>
      <c r="W64" s="65" t="b">
        <f t="shared" si="5"/>
        <v>1</v>
      </c>
      <c r="X64" s="65" t="b">
        <f t="shared" si="6"/>
        <v>1</v>
      </c>
      <c r="Y64" s="65" t="b">
        <f t="shared" si="10"/>
        <v>1</v>
      </c>
      <c r="Z64" s="65" t="b">
        <f t="shared" si="7"/>
        <v>1</v>
      </c>
    </row>
    <row r="65" spans="1:26" s="28" customFormat="1" x14ac:dyDescent="0.25">
      <c r="A65" s="111" t="s">
        <v>309</v>
      </c>
      <c r="B65" s="111" t="s">
        <v>307</v>
      </c>
      <c r="C65" s="111" t="s">
        <v>164</v>
      </c>
      <c r="D65" s="26" t="s">
        <v>20</v>
      </c>
      <c r="E65" s="155">
        <v>33</v>
      </c>
      <c r="F65" s="155">
        <v>34</v>
      </c>
      <c r="G65" s="155">
        <v>35</v>
      </c>
      <c r="H65" s="155">
        <v>33</v>
      </c>
      <c r="I65" s="24">
        <f t="shared" si="0"/>
        <v>33.75</v>
      </c>
      <c r="J65" s="24">
        <f t="shared" si="8"/>
        <v>67.5</v>
      </c>
      <c r="K65" s="155">
        <v>68</v>
      </c>
      <c r="L65" s="155">
        <v>56</v>
      </c>
      <c r="M65" s="28">
        <v>64</v>
      </c>
      <c r="N65" s="30"/>
      <c r="O65" s="29">
        <f t="shared" si="1"/>
        <v>62.67</v>
      </c>
      <c r="P65" s="30">
        <v>40</v>
      </c>
      <c r="Q65" s="167">
        <v>38</v>
      </c>
      <c r="R65" s="28">
        <v>38</v>
      </c>
      <c r="S65" s="29">
        <f t="shared" si="2"/>
        <v>246.17</v>
      </c>
      <c r="T65" s="34" t="b">
        <f t="shared" si="3"/>
        <v>1</v>
      </c>
      <c r="U65" s="34" t="b">
        <f t="shared" si="9"/>
        <v>1</v>
      </c>
      <c r="V65" s="65" t="b">
        <f t="shared" si="4"/>
        <v>1</v>
      </c>
      <c r="W65" s="65" t="b">
        <f t="shared" si="5"/>
        <v>1</v>
      </c>
      <c r="X65" s="65" t="b">
        <f t="shared" si="6"/>
        <v>1</v>
      </c>
      <c r="Y65" s="65" t="b">
        <f t="shared" si="10"/>
        <v>1</v>
      </c>
      <c r="Z65" s="65" t="b">
        <f t="shared" si="7"/>
        <v>1</v>
      </c>
    </row>
    <row r="66" spans="1:26" s="28" customFormat="1" x14ac:dyDescent="0.25">
      <c r="A66" s="111" t="s">
        <v>311</v>
      </c>
      <c r="B66" s="111" t="s">
        <v>312</v>
      </c>
      <c r="C66" s="111" t="s">
        <v>136</v>
      </c>
      <c r="D66" s="26" t="s">
        <v>20</v>
      </c>
      <c r="E66" s="155">
        <v>36</v>
      </c>
      <c r="F66" s="155">
        <v>33</v>
      </c>
      <c r="G66" s="155">
        <v>38</v>
      </c>
      <c r="H66" s="155">
        <v>35</v>
      </c>
      <c r="I66" s="24">
        <f t="shared" ref="I66:I129" si="11">AVERAGE(E66,F66,G66,H66)</f>
        <v>35.5</v>
      </c>
      <c r="J66" s="24">
        <f t="shared" si="8"/>
        <v>71</v>
      </c>
      <c r="K66" s="155">
        <v>69</v>
      </c>
      <c r="L66" s="155">
        <v>74</v>
      </c>
      <c r="M66" s="28">
        <v>70</v>
      </c>
      <c r="N66" s="30"/>
      <c r="O66" s="29">
        <f t="shared" ref="O66:O129" si="12">AVERAGE(K66,L66,M66,N66)</f>
        <v>71</v>
      </c>
      <c r="P66" s="30">
        <v>40</v>
      </c>
      <c r="Q66" s="167">
        <v>42.5</v>
      </c>
      <c r="R66" s="28">
        <v>40</v>
      </c>
      <c r="S66" s="29">
        <f t="shared" ref="S66:S129" si="13">SUM(J66 + O66 +P66 + Q66 + R66)</f>
        <v>264.5</v>
      </c>
      <c r="T66" s="34" t="b">
        <f t="shared" ref="T66:T129" si="14">IF(J66,J66&gt;=56,J66&lt;56)</f>
        <v>1</v>
      </c>
      <c r="U66" s="34" t="b">
        <f t="shared" si="9"/>
        <v>1</v>
      </c>
      <c r="V66" s="65" t="b">
        <f t="shared" ref="V66:V129" si="15">IF(P66,P66=40)</f>
        <v>1</v>
      </c>
      <c r="W66" s="65" t="b">
        <f t="shared" ref="W66:W129" si="16">IF(Q66,Q66&gt;=32,Q66&lt;32)</f>
        <v>1</v>
      </c>
      <c r="X66" s="65" t="b">
        <f t="shared" ref="X66:X129" si="17">IF(R66,R66&gt;=35,R66&lt;35)</f>
        <v>1</v>
      </c>
      <c r="Y66" s="65" t="b">
        <f t="shared" si="10"/>
        <v>1</v>
      </c>
      <c r="Z66" s="65" t="b">
        <f t="shared" ref="Z66:Z129" si="18">AND(T66:Y66)</f>
        <v>1</v>
      </c>
    </row>
    <row r="67" spans="1:26" s="28" customFormat="1" x14ac:dyDescent="0.25">
      <c r="A67" s="111" t="s">
        <v>314</v>
      </c>
      <c r="B67" s="111" t="s">
        <v>315</v>
      </c>
      <c r="C67" s="111" t="s">
        <v>128</v>
      </c>
      <c r="D67" s="26" t="s">
        <v>20</v>
      </c>
      <c r="E67" s="155">
        <v>37</v>
      </c>
      <c r="F67" s="155">
        <v>36</v>
      </c>
      <c r="G67" s="155">
        <v>36</v>
      </c>
      <c r="H67" s="155">
        <v>38</v>
      </c>
      <c r="I67" s="24">
        <f t="shared" si="11"/>
        <v>36.75</v>
      </c>
      <c r="J67" s="24">
        <f t="shared" ref="J67:J130" si="19">I67*2</f>
        <v>73.5</v>
      </c>
      <c r="K67" s="155">
        <v>67</v>
      </c>
      <c r="L67" s="155">
        <v>75</v>
      </c>
      <c r="M67" s="28">
        <v>76</v>
      </c>
      <c r="N67" s="30"/>
      <c r="O67" s="29">
        <f t="shared" si="12"/>
        <v>72.67</v>
      </c>
      <c r="P67" s="30">
        <v>40</v>
      </c>
      <c r="Q67" s="167">
        <v>44</v>
      </c>
      <c r="R67" s="28">
        <v>37</v>
      </c>
      <c r="S67" s="29">
        <f t="shared" si="13"/>
        <v>267.17</v>
      </c>
      <c r="T67" s="34" t="b">
        <f t="shared" si="14"/>
        <v>1</v>
      </c>
      <c r="U67" s="34" t="b">
        <f t="shared" ref="U67:U130" si="20">IF(O67,O67&gt;=56,O67&lt;56)</f>
        <v>1</v>
      </c>
      <c r="V67" s="65" t="b">
        <f t="shared" si="15"/>
        <v>1</v>
      </c>
      <c r="W67" s="65" t="b">
        <f t="shared" si="16"/>
        <v>1</v>
      </c>
      <c r="X67" s="65" t="b">
        <f t="shared" si="17"/>
        <v>1</v>
      </c>
      <c r="Y67" s="65" t="b">
        <f t="shared" ref="Y67:Y130" si="21">IF(S67,S67&gt;=207,S67&lt;207)</f>
        <v>1</v>
      </c>
      <c r="Z67" s="65" t="b">
        <f t="shared" si="18"/>
        <v>1</v>
      </c>
    </row>
    <row r="68" spans="1:26" s="28" customFormat="1" x14ac:dyDescent="0.25">
      <c r="A68" s="111" t="s">
        <v>317</v>
      </c>
      <c r="B68" s="111" t="s">
        <v>318</v>
      </c>
      <c r="C68" s="111" t="s">
        <v>240</v>
      </c>
      <c r="D68" s="26" t="s">
        <v>20</v>
      </c>
      <c r="E68" s="155">
        <v>32</v>
      </c>
      <c r="F68" s="155">
        <v>31</v>
      </c>
      <c r="G68" s="155">
        <v>33</v>
      </c>
      <c r="H68" s="155">
        <v>35</v>
      </c>
      <c r="I68" s="24">
        <f t="shared" si="11"/>
        <v>32.75</v>
      </c>
      <c r="J68" s="24">
        <f t="shared" si="19"/>
        <v>65.5</v>
      </c>
      <c r="K68" s="155">
        <v>48</v>
      </c>
      <c r="L68" s="155">
        <v>63</v>
      </c>
      <c r="M68" s="28">
        <v>66</v>
      </c>
      <c r="N68" s="30"/>
      <c r="O68" s="29">
        <f t="shared" si="12"/>
        <v>59</v>
      </c>
      <c r="P68" s="30">
        <v>30</v>
      </c>
      <c r="Q68" s="167">
        <v>27</v>
      </c>
      <c r="R68" s="28">
        <v>30</v>
      </c>
      <c r="S68" s="29">
        <f t="shared" si="13"/>
        <v>211.5</v>
      </c>
      <c r="T68" s="34" t="b">
        <f t="shared" si="14"/>
        <v>1</v>
      </c>
      <c r="U68" s="34" t="b">
        <f t="shared" si="20"/>
        <v>1</v>
      </c>
      <c r="V68" s="65" t="b">
        <f t="shared" si="15"/>
        <v>0</v>
      </c>
      <c r="W68" s="65" t="b">
        <f t="shared" si="16"/>
        <v>0</v>
      </c>
      <c r="X68" s="65" t="b">
        <f t="shared" si="17"/>
        <v>0</v>
      </c>
      <c r="Y68" s="65" t="b">
        <f t="shared" si="21"/>
        <v>1</v>
      </c>
      <c r="Z68" s="65" t="b">
        <f t="shared" si="18"/>
        <v>0</v>
      </c>
    </row>
    <row r="69" spans="1:26" s="28" customFormat="1" x14ac:dyDescent="0.25">
      <c r="A69" s="111" t="s">
        <v>320</v>
      </c>
      <c r="B69" s="111" t="s">
        <v>321</v>
      </c>
      <c r="C69" s="111" t="s">
        <v>146</v>
      </c>
      <c r="D69" s="26" t="s">
        <v>20</v>
      </c>
      <c r="E69" s="155">
        <v>31</v>
      </c>
      <c r="F69" s="155">
        <v>31</v>
      </c>
      <c r="G69" s="155">
        <v>34</v>
      </c>
      <c r="H69" s="155">
        <v>34</v>
      </c>
      <c r="I69" s="24">
        <f t="shared" si="11"/>
        <v>32.5</v>
      </c>
      <c r="J69" s="24">
        <f t="shared" si="19"/>
        <v>65</v>
      </c>
      <c r="K69" s="155">
        <v>64.5</v>
      </c>
      <c r="L69" s="155">
        <v>69</v>
      </c>
      <c r="M69" s="28">
        <v>59</v>
      </c>
      <c r="N69" s="30"/>
      <c r="O69" s="29">
        <f t="shared" si="12"/>
        <v>64.17</v>
      </c>
      <c r="P69" s="30">
        <v>40</v>
      </c>
      <c r="Q69" s="167">
        <v>36</v>
      </c>
      <c r="R69" s="28">
        <v>34</v>
      </c>
      <c r="S69" s="29">
        <f t="shared" si="13"/>
        <v>239.17</v>
      </c>
      <c r="T69" s="34" t="b">
        <f t="shared" si="14"/>
        <v>1</v>
      </c>
      <c r="U69" s="34" t="b">
        <f t="shared" si="20"/>
        <v>1</v>
      </c>
      <c r="V69" s="65" t="b">
        <f t="shared" si="15"/>
        <v>1</v>
      </c>
      <c r="W69" s="65" t="b">
        <f t="shared" si="16"/>
        <v>1</v>
      </c>
      <c r="X69" s="65" t="b">
        <f t="shared" si="17"/>
        <v>0</v>
      </c>
      <c r="Y69" s="65" t="b">
        <f t="shared" si="21"/>
        <v>1</v>
      </c>
      <c r="Z69" s="65" t="b">
        <f t="shared" si="18"/>
        <v>0</v>
      </c>
    </row>
    <row r="70" spans="1:26" s="28" customFormat="1" x14ac:dyDescent="0.25">
      <c r="A70" s="111" t="s">
        <v>323</v>
      </c>
      <c r="B70" s="111" t="s">
        <v>324</v>
      </c>
      <c r="C70" s="111" t="s">
        <v>203</v>
      </c>
      <c r="D70" s="26" t="s">
        <v>20</v>
      </c>
      <c r="E70" s="155">
        <v>37</v>
      </c>
      <c r="F70" s="155">
        <v>35</v>
      </c>
      <c r="G70" s="155">
        <v>37</v>
      </c>
      <c r="H70" s="155">
        <v>33</v>
      </c>
      <c r="I70" s="24">
        <f t="shared" si="11"/>
        <v>35.5</v>
      </c>
      <c r="J70" s="24">
        <f t="shared" si="19"/>
        <v>71</v>
      </c>
      <c r="K70" s="155">
        <v>60</v>
      </c>
      <c r="L70" s="155">
        <v>74</v>
      </c>
      <c r="M70" s="28">
        <v>70</v>
      </c>
      <c r="N70" s="30"/>
      <c r="O70" s="29">
        <f t="shared" si="12"/>
        <v>68</v>
      </c>
      <c r="P70" s="30">
        <v>40</v>
      </c>
      <c r="Q70" s="167">
        <v>35.5</v>
      </c>
      <c r="R70" s="28">
        <v>34</v>
      </c>
      <c r="S70" s="29">
        <f t="shared" si="13"/>
        <v>248.5</v>
      </c>
      <c r="T70" s="34" t="b">
        <f t="shared" si="14"/>
        <v>1</v>
      </c>
      <c r="U70" s="34" t="b">
        <f t="shared" si="20"/>
        <v>1</v>
      </c>
      <c r="V70" s="65" t="b">
        <f t="shared" si="15"/>
        <v>1</v>
      </c>
      <c r="W70" s="65" t="b">
        <f t="shared" si="16"/>
        <v>1</v>
      </c>
      <c r="X70" s="65" t="b">
        <f t="shared" si="17"/>
        <v>0</v>
      </c>
      <c r="Y70" s="65" t="b">
        <f t="shared" si="21"/>
        <v>1</v>
      </c>
      <c r="Z70" s="65" t="b">
        <f t="shared" si="18"/>
        <v>0</v>
      </c>
    </row>
    <row r="71" spans="1:26" s="28" customFormat="1" x14ac:dyDescent="0.25">
      <c r="A71" s="111" t="s">
        <v>326</v>
      </c>
      <c r="B71" s="111" t="s">
        <v>327</v>
      </c>
      <c r="C71" s="111" t="s">
        <v>196</v>
      </c>
      <c r="D71" s="26" t="s">
        <v>20</v>
      </c>
      <c r="E71" s="155">
        <v>31</v>
      </c>
      <c r="F71" s="155">
        <v>31</v>
      </c>
      <c r="G71" s="155">
        <v>35</v>
      </c>
      <c r="H71" s="155">
        <v>32</v>
      </c>
      <c r="I71" s="24">
        <f t="shared" si="11"/>
        <v>32.25</v>
      </c>
      <c r="J71" s="24">
        <f t="shared" si="19"/>
        <v>64.5</v>
      </c>
      <c r="K71" s="155">
        <v>57</v>
      </c>
      <c r="L71" s="155">
        <v>61</v>
      </c>
      <c r="M71" s="155">
        <v>62</v>
      </c>
      <c r="N71" s="30"/>
      <c r="O71" s="29">
        <f t="shared" si="12"/>
        <v>60</v>
      </c>
      <c r="P71" s="30">
        <v>10</v>
      </c>
      <c r="Q71" s="167">
        <v>34</v>
      </c>
      <c r="R71" s="28">
        <v>39</v>
      </c>
      <c r="S71" s="29">
        <f t="shared" si="13"/>
        <v>207.5</v>
      </c>
      <c r="T71" s="34" t="b">
        <f t="shared" si="14"/>
        <v>1</v>
      </c>
      <c r="U71" s="34" t="b">
        <f t="shared" si="20"/>
        <v>1</v>
      </c>
      <c r="V71" s="65" t="b">
        <f t="shared" si="15"/>
        <v>0</v>
      </c>
      <c r="W71" s="65" t="b">
        <f t="shared" si="16"/>
        <v>1</v>
      </c>
      <c r="X71" s="65" t="b">
        <f t="shared" si="17"/>
        <v>1</v>
      </c>
      <c r="Y71" s="65" t="b">
        <f t="shared" si="21"/>
        <v>1</v>
      </c>
      <c r="Z71" s="65" t="b">
        <f t="shared" si="18"/>
        <v>0</v>
      </c>
    </row>
    <row r="72" spans="1:26" s="28" customFormat="1" x14ac:dyDescent="0.25">
      <c r="A72" s="111" t="s">
        <v>329</v>
      </c>
      <c r="B72" s="111" t="s">
        <v>330</v>
      </c>
      <c r="C72" s="111" t="s">
        <v>113</v>
      </c>
      <c r="D72" s="26" t="s">
        <v>20</v>
      </c>
      <c r="E72" s="155">
        <v>38</v>
      </c>
      <c r="F72" s="155">
        <v>36</v>
      </c>
      <c r="G72" s="155">
        <v>37</v>
      </c>
      <c r="H72" s="155">
        <v>33</v>
      </c>
      <c r="I72" s="24">
        <f t="shared" si="11"/>
        <v>36</v>
      </c>
      <c r="J72" s="24">
        <f t="shared" si="19"/>
        <v>72</v>
      </c>
      <c r="K72" s="155">
        <v>69</v>
      </c>
      <c r="L72" s="155">
        <v>67</v>
      </c>
      <c r="M72" s="28">
        <v>66</v>
      </c>
      <c r="N72" s="30"/>
      <c r="O72" s="29">
        <f t="shared" si="12"/>
        <v>67.33</v>
      </c>
      <c r="P72" s="30">
        <v>30</v>
      </c>
      <c r="Q72" s="167">
        <v>40</v>
      </c>
      <c r="R72" s="28">
        <v>42</v>
      </c>
      <c r="S72" s="29">
        <f t="shared" si="13"/>
        <v>251.33</v>
      </c>
      <c r="T72" s="34" t="b">
        <f t="shared" si="14"/>
        <v>1</v>
      </c>
      <c r="U72" s="34" t="b">
        <f t="shared" si="20"/>
        <v>1</v>
      </c>
      <c r="V72" s="65" t="b">
        <f t="shared" si="15"/>
        <v>0</v>
      </c>
      <c r="W72" s="65" t="b">
        <f t="shared" si="16"/>
        <v>1</v>
      </c>
      <c r="X72" s="65" t="b">
        <f t="shared" si="17"/>
        <v>1</v>
      </c>
      <c r="Y72" s="65" t="b">
        <f t="shared" si="21"/>
        <v>1</v>
      </c>
      <c r="Z72" s="65" t="b">
        <f t="shared" si="18"/>
        <v>0</v>
      </c>
    </row>
    <row r="73" spans="1:26" s="28" customFormat="1" x14ac:dyDescent="0.25">
      <c r="A73" s="111" t="s">
        <v>332</v>
      </c>
      <c r="B73" s="111" t="s">
        <v>333</v>
      </c>
      <c r="C73" s="111" t="s">
        <v>181</v>
      </c>
      <c r="D73" s="26" t="s">
        <v>20</v>
      </c>
      <c r="E73" s="155">
        <v>36</v>
      </c>
      <c r="F73" s="155">
        <v>32</v>
      </c>
      <c r="G73" s="155">
        <v>33</v>
      </c>
      <c r="H73" s="155">
        <v>33</v>
      </c>
      <c r="I73" s="24">
        <f t="shared" si="11"/>
        <v>33.5</v>
      </c>
      <c r="J73" s="24">
        <f t="shared" si="19"/>
        <v>67</v>
      </c>
      <c r="K73" s="155">
        <v>43</v>
      </c>
      <c r="L73" s="155">
        <v>60</v>
      </c>
      <c r="M73" s="28">
        <v>78</v>
      </c>
      <c r="N73" s="30"/>
      <c r="O73" s="29">
        <f t="shared" si="12"/>
        <v>60.33</v>
      </c>
      <c r="P73" s="30">
        <v>40</v>
      </c>
      <c r="Q73" s="167">
        <v>36</v>
      </c>
      <c r="R73" s="28">
        <v>40</v>
      </c>
      <c r="S73" s="29">
        <f t="shared" si="13"/>
        <v>243.33</v>
      </c>
      <c r="T73" s="34" t="b">
        <f t="shared" si="14"/>
        <v>1</v>
      </c>
      <c r="U73" s="34" t="b">
        <f t="shared" si="20"/>
        <v>1</v>
      </c>
      <c r="V73" s="65" t="b">
        <f t="shared" si="15"/>
        <v>1</v>
      </c>
      <c r="W73" s="65" t="b">
        <f t="shared" si="16"/>
        <v>1</v>
      </c>
      <c r="X73" s="65" t="b">
        <f t="shared" si="17"/>
        <v>1</v>
      </c>
      <c r="Y73" s="65" t="b">
        <f t="shared" si="21"/>
        <v>1</v>
      </c>
      <c r="Z73" s="65" t="b">
        <f t="shared" si="18"/>
        <v>1</v>
      </c>
    </row>
    <row r="74" spans="1:26" s="28" customFormat="1" x14ac:dyDescent="0.25">
      <c r="A74" s="111" t="s">
        <v>335</v>
      </c>
      <c r="B74" s="111" t="s">
        <v>293</v>
      </c>
      <c r="C74" s="111" t="s">
        <v>149</v>
      </c>
      <c r="D74" s="26" t="s">
        <v>20</v>
      </c>
      <c r="E74" s="155">
        <v>37</v>
      </c>
      <c r="F74" s="155">
        <v>35</v>
      </c>
      <c r="G74" s="155">
        <v>37</v>
      </c>
      <c r="H74" s="155">
        <v>37</v>
      </c>
      <c r="I74" s="24">
        <f t="shared" si="11"/>
        <v>36.5</v>
      </c>
      <c r="J74" s="24">
        <f t="shared" si="19"/>
        <v>73</v>
      </c>
      <c r="K74" s="155">
        <v>52</v>
      </c>
      <c r="L74" s="155">
        <v>68</v>
      </c>
      <c r="M74" s="28">
        <v>72</v>
      </c>
      <c r="N74" s="30"/>
      <c r="O74" s="29">
        <f t="shared" si="12"/>
        <v>64</v>
      </c>
      <c r="P74" s="30">
        <v>40</v>
      </c>
      <c r="Q74" s="167">
        <v>32.5</v>
      </c>
      <c r="R74" s="28">
        <v>43</v>
      </c>
      <c r="S74" s="29">
        <f t="shared" si="13"/>
        <v>252.5</v>
      </c>
      <c r="T74" s="34" t="b">
        <f t="shared" si="14"/>
        <v>1</v>
      </c>
      <c r="U74" s="34" t="b">
        <f t="shared" si="20"/>
        <v>1</v>
      </c>
      <c r="V74" s="65" t="b">
        <f t="shared" si="15"/>
        <v>1</v>
      </c>
      <c r="W74" s="65" t="b">
        <f t="shared" si="16"/>
        <v>1</v>
      </c>
      <c r="X74" s="65" t="b">
        <f t="shared" si="17"/>
        <v>1</v>
      </c>
      <c r="Y74" s="65" t="b">
        <f t="shared" si="21"/>
        <v>1</v>
      </c>
      <c r="Z74" s="65" t="b">
        <f t="shared" si="18"/>
        <v>1</v>
      </c>
    </row>
    <row r="75" spans="1:26" s="28" customFormat="1" x14ac:dyDescent="0.25">
      <c r="A75" s="111" t="s">
        <v>337</v>
      </c>
      <c r="B75" s="111" t="s">
        <v>338</v>
      </c>
      <c r="C75" s="111" t="s">
        <v>284</v>
      </c>
      <c r="D75" s="26" t="s">
        <v>21</v>
      </c>
      <c r="E75" s="155">
        <v>34</v>
      </c>
      <c r="F75" s="155">
        <v>36</v>
      </c>
      <c r="G75" s="155">
        <v>37</v>
      </c>
      <c r="H75" s="155">
        <v>37</v>
      </c>
      <c r="I75" s="24">
        <f t="shared" si="11"/>
        <v>36</v>
      </c>
      <c r="J75" s="24">
        <f t="shared" si="19"/>
        <v>72</v>
      </c>
      <c r="K75" s="155">
        <v>16</v>
      </c>
      <c r="L75" s="155">
        <v>55</v>
      </c>
      <c r="M75" s="28">
        <v>74</v>
      </c>
      <c r="N75" s="30"/>
      <c r="O75" s="29">
        <f t="shared" si="12"/>
        <v>48.33</v>
      </c>
      <c r="P75" s="30">
        <v>30</v>
      </c>
      <c r="Q75" s="167">
        <v>39</v>
      </c>
      <c r="R75" s="28">
        <v>37</v>
      </c>
      <c r="S75" s="29">
        <f t="shared" si="13"/>
        <v>226.33</v>
      </c>
      <c r="T75" s="34" t="b">
        <f t="shared" si="14"/>
        <v>1</v>
      </c>
      <c r="U75" s="34" t="b">
        <f t="shared" si="20"/>
        <v>0</v>
      </c>
      <c r="V75" s="65" t="b">
        <f t="shared" si="15"/>
        <v>0</v>
      </c>
      <c r="W75" s="65" t="b">
        <f t="shared" si="16"/>
        <v>1</v>
      </c>
      <c r="X75" s="65" t="b">
        <f t="shared" si="17"/>
        <v>1</v>
      </c>
      <c r="Y75" s="65" t="b">
        <f t="shared" si="21"/>
        <v>1</v>
      </c>
      <c r="Z75" s="65" t="b">
        <f t="shared" si="18"/>
        <v>0</v>
      </c>
    </row>
    <row r="76" spans="1:26" s="28" customFormat="1" x14ac:dyDescent="0.25">
      <c r="A76" s="111" t="s">
        <v>340</v>
      </c>
      <c r="B76" s="111" t="s">
        <v>341</v>
      </c>
      <c r="C76" s="111" t="s">
        <v>181</v>
      </c>
      <c r="D76" s="26" t="s">
        <v>21</v>
      </c>
      <c r="E76" s="155">
        <v>32</v>
      </c>
      <c r="F76" s="155">
        <v>31</v>
      </c>
      <c r="G76" s="155">
        <v>39</v>
      </c>
      <c r="H76" s="155">
        <v>39</v>
      </c>
      <c r="I76" s="24">
        <f t="shared" si="11"/>
        <v>35.25</v>
      </c>
      <c r="J76" s="24">
        <f t="shared" si="19"/>
        <v>70.5</v>
      </c>
      <c r="K76" s="155">
        <v>72</v>
      </c>
      <c r="L76" s="155">
        <v>71</v>
      </c>
      <c r="M76" s="28">
        <v>70</v>
      </c>
      <c r="N76" s="30"/>
      <c r="O76" s="29">
        <f t="shared" si="12"/>
        <v>71</v>
      </c>
      <c r="P76" s="30">
        <v>40</v>
      </c>
      <c r="Q76" s="167">
        <v>39.5</v>
      </c>
      <c r="R76" s="28">
        <v>41</v>
      </c>
      <c r="S76" s="29">
        <f t="shared" si="13"/>
        <v>262</v>
      </c>
      <c r="T76" s="34" t="b">
        <f t="shared" si="14"/>
        <v>1</v>
      </c>
      <c r="U76" s="34" t="b">
        <f t="shared" si="20"/>
        <v>1</v>
      </c>
      <c r="V76" s="65" t="b">
        <f t="shared" si="15"/>
        <v>1</v>
      </c>
      <c r="W76" s="65" t="b">
        <f t="shared" si="16"/>
        <v>1</v>
      </c>
      <c r="X76" s="65" t="b">
        <f t="shared" si="17"/>
        <v>1</v>
      </c>
      <c r="Y76" s="65" t="b">
        <f t="shared" si="21"/>
        <v>1</v>
      </c>
      <c r="Z76" s="65" t="b">
        <f t="shared" si="18"/>
        <v>1</v>
      </c>
    </row>
    <row r="77" spans="1:26" s="28" customFormat="1" x14ac:dyDescent="0.25">
      <c r="A77" s="111" t="s">
        <v>343</v>
      </c>
      <c r="B77" s="111" t="s">
        <v>344</v>
      </c>
      <c r="C77" s="111" t="s">
        <v>124</v>
      </c>
      <c r="D77" s="26" t="s">
        <v>21</v>
      </c>
      <c r="E77" s="155">
        <v>37</v>
      </c>
      <c r="F77" s="155">
        <v>34</v>
      </c>
      <c r="G77" s="155">
        <v>38</v>
      </c>
      <c r="H77" s="155">
        <v>37</v>
      </c>
      <c r="I77" s="24">
        <f t="shared" si="11"/>
        <v>36.5</v>
      </c>
      <c r="J77" s="24">
        <f t="shared" si="19"/>
        <v>73</v>
      </c>
      <c r="K77" s="155">
        <v>41</v>
      </c>
      <c r="L77" s="155">
        <v>41</v>
      </c>
      <c r="M77" s="28">
        <v>55</v>
      </c>
      <c r="N77" s="30"/>
      <c r="O77" s="29">
        <f t="shared" si="12"/>
        <v>45.67</v>
      </c>
      <c r="P77" s="30">
        <v>40</v>
      </c>
      <c r="Q77" s="167">
        <v>32.5</v>
      </c>
      <c r="R77" s="28">
        <v>41</v>
      </c>
      <c r="S77" s="29">
        <f t="shared" si="13"/>
        <v>232.17</v>
      </c>
      <c r="T77" s="34" t="b">
        <f t="shared" si="14"/>
        <v>1</v>
      </c>
      <c r="U77" s="34" t="b">
        <f t="shared" si="20"/>
        <v>0</v>
      </c>
      <c r="V77" s="65" t="b">
        <f t="shared" si="15"/>
        <v>1</v>
      </c>
      <c r="W77" s="65" t="b">
        <f t="shared" si="16"/>
        <v>1</v>
      </c>
      <c r="X77" s="65" t="b">
        <f t="shared" si="17"/>
        <v>1</v>
      </c>
      <c r="Y77" s="65" t="b">
        <f t="shared" si="21"/>
        <v>1</v>
      </c>
      <c r="Z77" s="65" t="b">
        <f t="shared" si="18"/>
        <v>0</v>
      </c>
    </row>
    <row r="78" spans="1:26" s="28" customFormat="1" x14ac:dyDescent="0.25">
      <c r="A78" s="111" t="s">
        <v>346</v>
      </c>
      <c r="B78" s="111" t="s">
        <v>347</v>
      </c>
      <c r="C78" s="111" t="s">
        <v>348</v>
      </c>
      <c r="D78" s="26" t="s">
        <v>21</v>
      </c>
      <c r="E78" s="155">
        <v>34</v>
      </c>
      <c r="F78" s="155">
        <v>27</v>
      </c>
      <c r="G78" s="155">
        <v>38</v>
      </c>
      <c r="H78" s="155">
        <v>36</v>
      </c>
      <c r="I78" s="24">
        <f t="shared" si="11"/>
        <v>33.75</v>
      </c>
      <c r="J78" s="24">
        <f t="shared" si="19"/>
        <v>67.5</v>
      </c>
      <c r="K78" s="155">
        <v>57</v>
      </c>
      <c r="L78" s="155">
        <v>51</v>
      </c>
      <c r="M78" s="28">
        <v>50</v>
      </c>
      <c r="N78" s="30"/>
      <c r="O78" s="29">
        <f t="shared" si="12"/>
        <v>52.67</v>
      </c>
      <c r="P78" s="30">
        <v>40</v>
      </c>
      <c r="Q78" s="167">
        <v>35</v>
      </c>
      <c r="R78" s="28">
        <v>42</v>
      </c>
      <c r="S78" s="29">
        <f t="shared" si="13"/>
        <v>237.17</v>
      </c>
      <c r="T78" s="34" t="b">
        <f t="shared" si="14"/>
        <v>1</v>
      </c>
      <c r="U78" s="34" t="b">
        <f t="shared" si="20"/>
        <v>0</v>
      </c>
      <c r="V78" s="65" t="b">
        <f t="shared" si="15"/>
        <v>1</v>
      </c>
      <c r="W78" s="65" t="b">
        <f t="shared" si="16"/>
        <v>1</v>
      </c>
      <c r="X78" s="65" t="b">
        <f t="shared" si="17"/>
        <v>1</v>
      </c>
      <c r="Y78" s="65" t="b">
        <f t="shared" si="21"/>
        <v>1</v>
      </c>
      <c r="Z78" s="65" t="b">
        <f t="shared" si="18"/>
        <v>0</v>
      </c>
    </row>
    <row r="79" spans="1:26" x14ac:dyDescent="0.25">
      <c r="A79" s="111" t="s">
        <v>350</v>
      </c>
      <c r="B79" s="111" t="s">
        <v>351</v>
      </c>
      <c r="C79" s="111" t="s">
        <v>120</v>
      </c>
      <c r="D79" s="26" t="s">
        <v>21</v>
      </c>
      <c r="E79" s="155">
        <v>30</v>
      </c>
      <c r="F79" s="155">
        <v>34</v>
      </c>
      <c r="G79" s="155">
        <v>37</v>
      </c>
      <c r="H79" s="155">
        <v>34</v>
      </c>
      <c r="I79" s="24">
        <f t="shared" si="11"/>
        <v>33.75</v>
      </c>
      <c r="J79" s="24">
        <f t="shared" si="19"/>
        <v>67.5</v>
      </c>
      <c r="K79" s="155">
        <v>69</v>
      </c>
      <c r="L79" s="155">
        <v>71</v>
      </c>
      <c r="M79" s="28">
        <v>68</v>
      </c>
      <c r="N79" s="30"/>
      <c r="O79" s="29">
        <f t="shared" si="12"/>
        <v>69.33</v>
      </c>
      <c r="P79" s="30">
        <v>40</v>
      </c>
      <c r="Q79" s="167">
        <v>38</v>
      </c>
      <c r="R79" s="28">
        <v>39</v>
      </c>
      <c r="S79" s="29">
        <f t="shared" si="13"/>
        <v>253.83</v>
      </c>
      <c r="T79" s="34" t="b">
        <f t="shared" si="14"/>
        <v>1</v>
      </c>
      <c r="U79" s="34" t="b">
        <f t="shared" si="20"/>
        <v>1</v>
      </c>
      <c r="V79" s="65" t="b">
        <f t="shared" si="15"/>
        <v>1</v>
      </c>
      <c r="W79" s="65" t="b">
        <f t="shared" si="16"/>
        <v>1</v>
      </c>
      <c r="X79" s="65" t="b">
        <f t="shared" si="17"/>
        <v>1</v>
      </c>
      <c r="Y79" s="65" t="b">
        <f t="shared" si="21"/>
        <v>1</v>
      </c>
      <c r="Z79" s="65" t="b">
        <f t="shared" si="18"/>
        <v>1</v>
      </c>
    </row>
    <row r="80" spans="1:26" s="28" customFormat="1" x14ac:dyDescent="0.25">
      <c r="A80" s="111" t="s">
        <v>353</v>
      </c>
      <c r="B80" s="111" t="s">
        <v>354</v>
      </c>
      <c r="C80" s="111" t="s">
        <v>203</v>
      </c>
      <c r="D80" s="26" t="s">
        <v>21</v>
      </c>
      <c r="E80" s="155">
        <v>33</v>
      </c>
      <c r="F80" s="155">
        <v>34</v>
      </c>
      <c r="G80" s="155">
        <v>38</v>
      </c>
      <c r="H80" s="155">
        <v>35</v>
      </c>
      <c r="I80" s="24">
        <f t="shared" si="11"/>
        <v>35</v>
      </c>
      <c r="J80" s="24">
        <f t="shared" si="19"/>
        <v>70</v>
      </c>
      <c r="K80" s="155">
        <v>72</v>
      </c>
      <c r="L80" s="155">
        <v>67</v>
      </c>
      <c r="M80" s="28">
        <v>68</v>
      </c>
      <c r="N80" s="30"/>
      <c r="O80" s="29">
        <f t="shared" si="12"/>
        <v>69</v>
      </c>
      <c r="P80" s="30">
        <v>40</v>
      </c>
      <c r="Q80" s="167">
        <v>34</v>
      </c>
      <c r="R80" s="28">
        <v>34</v>
      </c>
      <c r="S80" s="29">
        <f t="shared" si="13"/>
        <v>247</v>
      </c>
      <c r="T80" s="34" t="b">
        <f t="shared" si="14"/>
        <v>1</v>
      </c>
      <c r="U80" s="34" t="b">
        <f t="shared" si="20"/>
        <v>1</v>
      </c>
      <c r="V80" s="65" t="b">
        <f t="shared" si="15"/>
        <v>1</v>
      </c>
      <c r="W80" s="65" t="b">
        <f t="shared" si="16"/>
        <v>1</v>
      </c>
      <c r="X80" s="65" t="b">
        <f t="shared" si="17"/>
        <v>0</v>
      </c>
      <c r="Y80" s="65" t="b">
        <f t="shared" si="21"/>
        <v>1</v>
      </c>
      <c r="Z80" s="65" t="b">
        <f t="shared" si="18"/>
        <v>0</v>
      </c>
    </row>
    <row r="81" spans="1:26" s="28" customFormat="1" x14ac:dyDescent="0.25">
      <c r="A81" s="111" t="s">
        <v>356</v>
      </c>
      <c r="B81" s="111" t="s">
        <v>357</v>
      </c>
      <c r="C81" s="111" t="s">
        <v>221</v>
      </c>
      <c r="D81" s="26" t="s">
        <v>21</v>
      </c>
      <c r="E81" s="155">
        <v>36</v>
      </c>
      <c r="F81" s="155">
        <v>36</v>
      </c>
      <c r="G81" s="155">
        <v>38</v>
      </c>
      <c r="H81" s="155">
        <v>37</v>
      </c>
      <c r="I81" s="24">
        <f t="shared" si="11"/>
        <v>36.75</v>
      </c>
      <c r="J81" s="24">
        <f t="shared" si="19"/>
        <v>73.5</v>
      </c>
      <c r="K81" s="155">
        <v>68</v>
      </c>
      <c r="L81" s="155">
        <v>62</v>
      </c>
      <c r="M81" s="28">
        <v>69</v>
      </c>
      <c r="N81" s="30"/>
      <c r="O81" s="29">
        <f t="shared" si="12"/>
        <v>66.33</v>
      </c>
      <c r="P81" s="30">
        <v>40</v>
      </c>
      <c r="Q81" s="167">
        <v>41</v>
      </c>
      <c r="R81" s="28">
        <v>40</v>
      </c>
      <c r="S81" s="29">
        <f t="shared" si="13"/>
        <v>260.83</v>
      </c>
      <c r="T81" s="34" t="b">
        <f t="shared" si="14"/>
        <v>1</v>
      </c>
      <c r="U81" s="34" t="b">
        <f t="shared" si="20"/>
        <v>1</v>
      </c>
      <c r="V81" s="65" t="b">
        <f t="shared" si="15"/>
        <v>1</v>
      </c>
      <c r="W81" s="65" t="b">
        <f t="shared" si="16"/>
        <v>1</v>
      </c>
      <c r="X81" s="65" t="b">
        <f t="shared" si="17"/>
        <v>1</v>
      </c>
      <c r="Y81" s="65" t="b">
        <f t="shared" si="21"/>
        <v>1</v>
      </c>
      <c r="Z81" s="65" t="b">
        <f t="shared" si="18"/>
        <v>1</v>
      </c>
    </row>
    <row r="82" spans="1:26" s="28" customFormat="1" x14ac:dyDescent="0.25">
      <c r="A82" s="111" t="s">
        <v>359</v>
      </c>
      <c r="B82" s="111" t="s">
        <v>360</v>
      </c>
      <c r="C82" s="111" t="s">
        <v>196</v>
      </c>
      <c r="D82" s="26" t="s">
        <v>21</v>
      </c>
      <c r="E82" s="155">
        <v>32</v>
      </c>
      <c r="F82" s="155">
        <v>31</v>
      </c>
      <c r="G82" s="155">
        <v>37</v>
      </c>
      <c r="H82" s="155">
        <v>38</v>
      </c>
      <c r="I82" s="24">
        <f t="shared" si="11"/>
        <v>34.5</v>
      </c>
      <c r="J82" s="24">
        <f t="shared" si="19"/>
        <v>69</v>
      </c>
      <c r="K82" s="155">
        <v>66</v>
      </c>
      <c r="L82" s="155">
        <v>68</v>
      </c>
      <c r="M82" s="28">
        <v>64</v>
      </c>
      <c r="N82" s="30"/>
      <c r="O82" s="29">
        <f t="shared" si="12"/>
        <v>66</v>
      </c>
      <c r="P82" s="30">
        <v>40</v>
      </c>
      <c r="Q82" s="167">
        <v>31.5</v>
      </c>
      <c r="R82" s="28">
        <v>33</v>
      </c>
      <c r="S82" s="29">
        <f t="shared" si="13"/>
        <v>239.5</v>
      </c>
      <c r="T82" s="34" t="b">
        <f t="shared" si="14"/>
        <v>1</v>
      </c>
      <c r="U82" s="34" t="b">
        <f t="shared" si="20"/>
        <v>1</v>
      </c>
      <c r="V82" s="65" t="b">
        <f t="shared" si="15"/>
        <v>1</v>
      </c>
      <c r="W82" s="65" t="b">
        <f t="shared" si="16"/>
        <v>0</v>
      </c>
      <c r="X82" s="65" t="b">
        <f t="shared" si="17"/>
        <v>0</v>
      </c>
      <c r="Y82" s="65" t="b">
        <f t="shared" si="21"/>
        <v>1</v>
      </c>
      <c r="Z82" s="65" t="b">
        <f t="shared" si="18"/>
        <v>0</v>
      </c>
    </row>
    <row r="83" spans="1:26" s="28" customFormat="1" x14ac:dyDescent="0.25">
      <c r="A83" s="111" t="s">
        <v>362</v>
      </c>
      <c r="B83" s="111" t="s">
        <v>363</v>
      </c>
      <c r="C83" s="111" t="s">
        <v>128</v>
      </c>
      <c r="D83" s="26" t="s">
        <v>21</v>
      </c>
      <c r="E83" s="155">
        <v>32</v>
      </c>
      <c r="F83" s="155">
        <v>29</v>
      </c>
      <c r="G83" s="155">
        <v>37</v>
      </c>
      <c r="H83" s="155">
        <v>38</v>
      </c>
      <c r="I83" s="24">
        <f t="shared" si="11"/>
        <v>34</v>
      </c>
      <c r="J83" s="24">
        <f t="shared" si="19"/>
        <v>68</v>
      </c>
      <c r="K83" s="155">
        <v>68</v>
      </c>
      <c r="L83" s="155">
        <v>60</v>
      </c>
      <c r="M83" s="28">
        <v>66</v>
      </c>
      <c r="N83" s="30"/>
      <c r="O83" s="29">
        <f t="shared" si="12"/>
        <v>64.67</v>
      </c>
      <c r="P83" s="30">
        <v>40</v>
      </c>
      <c r="Q83" s="167">
        <v>28</v>
      </c>
      <c r="R83" s="28">
        <v>29</v>
      </c>
      <c r="S83" s="29">
        <f t="shared" si="13"/>
        <v>229.67</v>
      </c>
      <c r="T83" s="34" t="b">
        <f t="shared" si="14"/>
        <v>1</v>
      </c>
      <c r="U83" s="34" t="b">
        <f t="shared" si="20"/>
        <v>1</v>
      </c>
      <c r="V83" s="65" t="b">
        <f t="shared" si="15"/>
        <v>1</v>
      </c>
      <c r="W83" s="65" t="b">
        <f t="shared" si="16"/>
        <v>0</v>
      </c>
      <c r="X83" s="65" t="b">
        <f t="shared" si="17"/>
        <v>0</v>
      </c>
      <c r="Y83" s="65" t="b">
        <f t="shared" si="21"/>
        <v>1</v>
      </c>
      <c r="Z83" s="65" t="b">
        <f t="shared" si="18"/>
        <v>0</v>
      </c>
    </row>
    <row r="84" spans="1:26" s="28" customFormat="1" x14ac:dyDescent="0.25">
      <c r="A84" s="111" t="s">
        <v>365</v>
      </c>
      <c r="B84" s="111" t="s">
        <v>366</v>
      </c>
      <c r="C84" s="111" t="s">
        <v>171</v>
      </c>
      <c r="D84" s="26" t="s">
        <v>21</v>
      </c>
      <c r="E84" s="155">
        <v>36</v>
      </c>
      <c r="F84" s="155">
        <v>37</v>
      </c>
      <c r="G84" s="155">
        <v>37</v>
      </c>
      <c r="H84" s="155">
        <v>38</v>
      </c>
      <c r="I84" s="24">
        <f t="shared" si="11"/>
        <v>37</v>
      </c>
      <c r="J84" s="24">
        <f t="shared" si="19"/>
        <v>74</v>
      </c>
      <c r="K84" s="155">
        <v>69</v>
      </c>
      <c r="L84" s="155">
        <v>60</v>
      </c>
      <c r="M84" s="28">
        <v>70</v>
      </c>
      <c r="N84" s="30"/>
      <c r="O84" s="29">
        <f t="shared" si="12"/>
        <v>66.33</v>
      </c>
      <c r="P84" s="30">
        <v>40</v>
      </c>
      <c r="Q84" s="167">
        <v>35.5</v>
      </c>
      <c r="R84" s="28">
        <v>36</v>
      </c>
      <c r="S84" s="29">
        <f t="shared" si="13"/>
        <v>251.83</v>
      </c>
      <c r="T84" s="34" t="b">
        <f t="shared" si="14"/>
        <v>1</v>
      </c>
      <c r="U84" s="34" t="b">
        <f t="shared" si="20"/>
        <v>1</v>
      </c>
      <c r="V84" s="65" t="b">
        <f t="shared" si="15"/>
        <v>1</v>
      </c>
      <c r="W84" s="65" t="b">
        <f t="shared" si="16"/>
        <v>1</v>
      </c>
      <c r="X84" s="65" t="b">
        <f t="shared" si="17"/>
        <v>1</v>
      </c>
      <c r="Y84" s="65" t="b">
        <f t="shared" si="21"/>
        <v>1</v>
      </c>
      <c r="Z84" s="65" t="b">
        <f t="shared" si="18"/>
        <v>1</v>
      </c>
    </row>
    <row r="85" spans="1:26" s="28" customFormat="1" x14ac:dyDescent="0.25">
      <c r="A85" s="111" t="s">
        <v>368</v>
      </c>
      <c r="B85" s="111" t="s">
        <v>180</v>
      </c>
      <c r="C85" s="111" t="s">
        <v>120</v>
      </c>
      <c r="D85" s="26" t="s">
        <v>21</v>
      </c>
      <c r="E85" s="155">
        <v>36</v>
      </c>
      <c r="F85" s="155">
        <v>35</v>
      </c>
      <c r="G85" s="155">
        <v>37</v>
      </c>
      <c r="H85" s="155">
        <v>35</v>
      </c>
      <c r="I85" s="24">
        <f t="shared" si="11"/>
        <v>35.75</v>
      </c>
      <c r="J85" s="24">
        <f t="shared" si="19"/>
        <v>71.5</v>
      </c>
      <c r="K85" s="155">
        <v>60</v>
      </c>
      <c r="L85" s="155">
        <v>73</v>
      </c>
      <c r="M85" s="28">
        <v>69</v>
      </c>
      <c r="N85" s="30"/>
      <c r="O85" s="29">
        <f t="shared" si="12"/>
        <v>67.33</v>
      </c>
      <c r="P85" s="30">
        <v>40</v>
      </c>
      <c r="Q85" s="167">
        <v>38.5</v>
      </c>
      <c r="R85" s="28">
        <v>41</v>
      </c>
      <c r="S85" s="29">
        <f t="shared" si="13"/>
        <v>258.33</v>
      </c>
      <c r="T85" s="34" t="b">
        <f t="shared" si="14"/>
        <v>1</v>
      </c>
      <c r="U85" s="34" t="b">
        <f t="shared" si="20"/>
        <v>1</v>
      </c>
      <c r="V85" s="65" t="b">
        <f t="shared" si="15"/>
        <v>1</v>
      </c>
      <c r="W85" s="65" t="b">
        <f t="shared" si="16"/>
        <v>1</v>
      </c>
      <c r="X85" s="65" t="b">
        <f t="shared" si="17"/>
        <v>1</v>
      </c>
      <c r="Y85" s="65" t="b">
        <f t="shared" si="21"/>
        <v>1</v>
      </c>
      <c r="Z85" s="65" t="b">
        <f t="shared" si="18"/>
        <v>1</v>
      </c>
    </row>
    <row r="86" spans="1:26" s="28" customFormat="1" x14ac:dyDescent="0.25">
      <c r="A86" s="111" t="s">
        <v>370</v>
      </c>
      <c r="B86" s="111" t="s">
        <v>371</v>
      </c>
      <c r="C86" s="111" t="s">
        <v>181</v>
      </c>
      <c r="D86" s="26" t="s">
        <v>21</v>
      </c>
      <c r="E86" s="155">
        <v>36</v>
      </c>
      <c r="F86" s="155">
        <v>34</v>
      </c>
      <c r="G86" s="155">
        <v>37</v>
      </c>
      <c r="H86" s="155">
        <v>36</v>
      </c>
      <c r="I86" s="24">
        <f t="shared" si="11"/>
        <v>35.75</v>
      </c>
      <c r="J86" s="24">
        <f t="shared" si="19"/>
        <v>71.5</v>
      </c>
      <c r="K86" s="155">
        <v>63</v>
      </c>
      <c r="L86" s="155">
        <v>65</v>
      </c>
      <c r="M86" s="28">
        <v>68</v>
      </c>
      <c r="N86" s="30"/>
      <c r="O86" s="29">
        <f t="shared" si="12"/>
        <v>65.33</v>
      </c>
      <c r="P86" s="30">
        <v>40</v>
      </c>
      <c r="Q86" s="167">
        <v>42</v>
      </c>
      <c r="R86" s="28">
        <v>44</v>
      </c>
      <c r="S86" s="29">
        <f t="shared" si="13"/>
        <v>262.83</v>
      </c>
      <c r="T86" s="34" t="b">
        <f t="shared" si="14"/>
        <v>1</v>
      </c>
      <c r="U86" s="34" t="b">
        <f t="shared" si="20"/>
        <v>1</v>
      </c>
      <c r="V86" s="65" t="b">
        <f t="shared" si="15"/>
        <v>1</v>
      </c>
      <c r="W86" s="65" t="b">
        <f t="shared" si="16"/>
        <v>1</v>
      </c>
      <c r="X86" s="65" t="b">
        <f t="shared" si="17"/>
        <v>1</v>
      </c>
      <c r="Y86" s="65" t="b">
        <f t="shared" si="21"/>
        <v>1</v>
      </c>
      <c r="Z86" s="65" t="b">
        <f t="shared" si="18"/>
        <v>1</v>
      </c>
    </row>
    <row r="87" spans="1:26" s="28" customFormat="1" x14ac:dyDescent="0.25">
      <c r="A87" s="111" t="s">
        <v>373</v>
      </c>
      <c r="B87" s="111" t="s">
        <v>374</v>
      </c>
      <c r="C87" s="111" t="s">
        <v>171</v>
      </c>
      <c r="D87" s="26" t="s">
        <v>21</v>
      </c>
      <c r="E87" s="155">
        <v>38</v>
      </c>
      <c r="F87" s="155">
        <v>36</v>
      </c>
      <c r="G87" s="155">
        <v>38</v>
      </c>
      <c r="H87" s="155">
        <v>39</v>
      </c>
      <c r="I87" s="24">
        <f t="shared" si="11"/>
        <v>37.75</v>
      </c>
      <c r="J87" s="24">
        <f t="shared" si="19"/>
        <v>75.5</v>
      </c>
      <c r="K87" s="155">
        <v>74</v>
      </c>
      <c r="L87" s="155">
        <v>72</v>
      </c>
      <c r="M87" s="28">
        <v>77</v>
      </c>
      <c r="N87" s="30"/>
      <c r="O87" s="29">
        <f t="shared" si="12"/>
        <v>74.33</v>
      </c>
      <c r="P87" s="30">
        <v>40</v>
      </c>
      <c r="Q87" s="167">
        <v>36.5</v>
      </c>
      <c r="R87" s="28">
        <v>43</v>
      </c>
      <c r="S87" s="29">
        <f t="shared" si="13"/>
        <v>269.33</v>
      </c>
      <c r="T87" s="34" t="b">
        <f t="shared" si="14"/>
        <v>1</v>
      </c>
      <c r="U87" s="34" t="b">
        <f t="shared" si="20"/>
        <v>1</v>
      </c>
      <c r="V87" s="65" t="b">
        <f t="shared" si="15"/>
        <v>1</v>
      </c>
      <c r="W87" s="65" t="b">
        <f t="shared" si="16"/>
        <v>1</v>
      </c>
      <c r="X87" s="65" t="b">
        <f t="shared" si="17"/>
        <v>1</v>
      </c>
      <c r="Y87" s="65" t="b">
        <f t="shared" si="21"/>
        <v>1</v>
      </c>
      <c r="Z87" s="65" t="b">
        <f t="shared" si="18"/>
        <v>1</v>
      </c>
    </row>
    <row r="88" spans="1:26" s="28" customFormat="1" x14ac:dyDescent="0.25">
      <c r="A88" s="111" t="s">
        <v>376</v>
      </c>
      <c r="B88" s="111" t="s">
        <v>377</v>
      </c>
      <c r="C88" s="111" t="s">
        <v>284</v>
      </c>
      <c r="D88" s="26" t="s">
        <v>21</v>
      </c>
      <c r="E88" s="155">
        <v>37</v>
      </c>
      <c r="F88" s="155">
        <v>34</v>
      </c>
      <c r="G88" s="155">
        <v>37</v>
      </c>
      <c r="H88" s="155">
        <v>37</v>
      </c>
      <c r="I88" s="24">
        <f t="shared" si="11"/>
        <v>36.25</v>
      </c>
      <c r="J88" s="24">
        <f t="shared" si="19"/>
        <v>72.5</v>
      </c>
      <c r="K88" s="155">
        <v>70</v>
      </c>
      <c r="L88" s="155">
        <v>64</v>
      </c>
      <c r="M88" s="28">
        <v>62</v>
      </c>
      <c r="N88" s="30"/>
      <c r="O88" s="29">
        <f t="shared" si="12"/>
        <v>65.33</v>
      </c>
      <c r="P88" s="30">
        <v>40</v>
      </c>
      <c r="Q88" s="167">
        <v>38.5</v>
      </c>
      <c r="R88" s="28">
        <v>38</v>
      </c>
      <c r="S88" s="29">
        <f t="shared" si="13"/>
        <v>254.33</v>
      </c>
      <c r="T88" s="34" t="b">
        <f t="shared" si="14"/>
        <v>1</v>
      </c>
      <c r="U88" s="34" t="b">
        <f t="shared" si="20"/>
        <v>1</v>
      </c>
      <c r="V88" s="65" t="b">
        <f t="shared" si="15"/>
        <v>1</v>
      </c>
      <c r="W88" s="65" t="b">
        <f t="shared" si="16"/>
        <v>1</v>
      </c>
      <c r="X88" s="65" t="b">
        <f t="shared" si="17"/>
        <v>1</v>
      </c>
      <c r="Y88" s="65" t="b">
        <f t="shared" si="21"/>
        <v>1</v>
      </c>
      <c r="Z88" s="65" t="b">
        <f t="shared" si="18"/>
        <v>1</v>
      </c>
    </row>
    <row r="89" spans="1:26" s="28" customFormat="1" x14ac:dyDescent="0.25">
      <c r="A89" s="111" t="s">
        <v>379</v>
      </c>
      <c r="B89" s="111" t="s">
        <v>380</v>
      </c>
      <c r="C89" s="111" t="s">
        <v>113</v>
      </c>
      <c r="D89" s="26" t="s">
        <v>21</v>
      </c>
      <c r="E89" s="155">
        <v>35</v>
      </c>
      <c r="F89" s="155">
        <v>36</v>
      </c>
      <c r="G89" s="155">
        <v>37</v>
      </c>
      <c r="H89" s="155">
        <v>37</v>
      </c>
      <c r="I89" s="24">
        <f t="shared" si="11"/>
        <v>36.25</v>
      </c>
      <c r="J89" s="24">
        <f t="shared" si="19"/>
        <v>72.5</v>
      </c>
      <c r="K89" s="155">
        <v>62</v>
      </c>
      <c r="L89" s="155">
        <v>62</v>
      </c>
      <c r="M89" s="28">
        <v>67</v>
      </c>
      <c r="N89" s="30"/>
      <c r="O89" s="29">
        <f t="shared" si="12"/>
        <v>63.67</v>
      </c>
      <c r="P89" s="30">
        <v>40</v>
      </c>
      <c r="Q89" s="167">
        <v>34</v>
      </c>
      <c r="R89" s="28">
        <v>37</v>
      </c>
      <c r="S89" s="29">
        <f t="shared" si="13"/>
        <v>247.17</v>
      </c>
      <c r="T89" s="34" t="b">
        <f t="shared" si="14"/>
        <v>1</v>
      </c>
      <c r="U89" s="34" t="b">
        <f t="shared" si="20"/>
        <v>1</v>
      </c>
      <c r="V89" s="65" t="b">
        <f t="shared" si="15"/>
        <v>1</v>
      </c>
      <c r="W89" s="65" t="b">
        <f t="shared" si="16"/>
        <v>1</v>
      </c>
      <c r="X89" s="65" t="b">
        <f t="shared" si="17"/>
        <v>1</v>
      </c>
      <c r="Y89" s="65" t="b">
        <f t="shared" si="21"/>
        <v>1</v>
      </c>
      <c r="Z89" s="65" t="b">
        <f t="shared" si="18"/>
        <v>1</v>
      </c>
    </row>
    <row r="90" spans="1:26" s="28" customFormat="1" x14ac:dyDescent="0.25">
      <c r="A90" s="111" t="s">
        <v>382</v>
      </c>
      <c r="B90" s="111" t="s">
        <v>383</v>
      </c>
      <c r="C90" s="111" t="s">
        <v>149</v>
      </c>
      <c r="D90" s="26" t="s">
        <v>21</v>
      </c>
      <c r="E90" s="155">
        <v>29</v>
      </c>
      <c r="F90" s="155">
        <v>35</v>
      </c>
      <c r="G90" s="155">
        <v>37</v>
      </c>
      <c r="H90" s="155">
        <v>36</v>
      </c>
      <c r="I90" s="24">
        <f t="shared" si="11"/>
        <v>34.25</v>
      </c>
      <c r="J90" s="24">
        <f t="shared" si="19"/>
        <v>68.5</v>
      </c>
      <c r="K90" s="155">
        <v>51</v>
      </c>
      <c r="L90" s="155">
        <v>62</v>
      </c>
      <c r="M90" s="28">
        <v>63</v>
      </c>
      <c r="N90" s="30"/>
      <c r="O90" s="29">
        <f t="shared" si="12"/>
        <v>58.67</v>
      </c>
      <c r="P90" s="30">
        <v>40</v>
      </c>
      <c r="Q90" s="167">
        <v>35</v>
      </c>
      <c r="R90" s="28">
        <v>39</v>
      </c>
      <c r="S90" s="29">
        <f t="shared" si="13"/>
        <v>241.17</v>
      </c>
      <c r="T90" s="34" t="b">
        <f t="shared" si="14"/>
        <v>1</v>
      </c>
      <c r="U90" s="34" t="b">
        <f t="shared" si="20"/>
        <v>1</v>
      </c>
      <c r="V90" s="65" t="b">
        <f t="shared" si="15"/>
        <v>1</v>
      </c>
      <c r="W90" s="65" t="b">
        <f t="shared" si="16"/>
        <v>1</v>
      </c>
      <c r="X90" s="65" t="b">
        <f t="shared" si="17"/>
        <v>1</v>
      </c>
      <c r="Y90" s="65" t="b">
        <f t="shared" si="21"/>
        <v>1</v>
      </c>
      <c r="Z90" s="65" t="b">
        <f t="shared" si="18"/>
        <v>1</v>
      </c>
    </row>
    <row r="91" spans="1:26" s="28" customFormat="1" x14ac:dyDescent="0.25">
      <c r="A91" s="111" t="s">
        <v>385</v>
      </c>
      <c r="B91" s="111" t="s">
        <v>386</v>
      </c>
      <c r="C91" s="111" t="s">
        <v>132</v>
      </c>
      <c r="D91" s="26" t="s">
        <v>21</v>
      </c>
      <c r="E91" s="155">
        <v>37</v>
      </c>
      <c r="F91" s="155">
        <v>35</v>
      </c>
      <c r="G91" s="155">
        <v>37</v>
      </c>
      <c r="H91" s="155">
        <v>38</v>
      </c>
      <c r="I91" s="24">
        <f t="shared" si="11"/>
        <v>36.75</v>
      </c>
      <c r="J91" s="24">
        <f t="shared" si="19"/>
        <v>73.5</v>
      </c>
      <c r="K91" s="155">
        <v>41</v>
      </c>
      <c r="L91" s="155">
        <v>63</v>
      </c>
      <c r="M91" s="28">
        <v>88</v>
      </c>
      <c r="N91" s="30"/>
      <c r="O91" s="29">
        <f t="shared" si="12"/>
        <v>64</v>
      </c>
      <c r="P91" s="30">
        <v>40</v>
      </c>
      <c r="Q91" s="167">
        <v>28.5</v>
      </c>
      <c r="R91" s="28">
        <v>42</v>
      </c>
      <c r="S91" s="29">
        <f t="shared" si="13"/>
        <v>248</v>
      </c>
      <c r="T91" s="34" t="b">
        <f t="shared" si="14"/>
        <v>1</v>
      </c>
      <c r="U91" s="34" t="b">
        <f t="shared" si="20"/>
        <v>1</v>
      </c>
      <c r="V91" s="65" t="b">
        <f t="shared" si="15"/>
        <v>1</v>
      </c>
      <c r="W91" s="65" t="b">
        <f t="shared" si="16"/>
        <v>0</v>
      </c>
      <c r="X91" s="65" t="b">
        <f t="shared" si="17"/>
        <v>1</v>
      </c>
      <c r="Y91" s="65" t="b">
        <f t="shared" si="21"/>
        <v>1</v>
      </c>
      <c r="Z91" s="65" t="b">
        <f t="shared" si="18"/>
        <v>0</v>
      </c>
    </row>
    <row r="92" spans="1:26" s="28" customFormat="1" x14ac:dyDescent="0.25">
      <c r="A92" s="111" t="s">
        <v>388</v>
      </c>
      <c r="B92" s="111" t="s">
        <v>389</v>
      </c>
      <c r="C92" s="111" t="s">
        <v>153</v>
      </c>
      <c r="D92" s="26" t="s">
        <v>21</v>
      </c>
      <c r="E92" s="155">
        <v>32</v>
      </c>
      <c r="F92" s="155">
        <v>29</v>
      </c>
      <c r="G92" s="155">
        <v>37</v>
      </c>
      <c r="H92" s="155">
        <v>34</v>
      </c>
      <c r="I92" s="24">
        <f t="shared" si="11"/>
        <v>33</v>
      </c>
      <c r="J92" s="24">
        <f t="shared" si="19"/>
        <v>66</v>
      </c>
      <c r="K92" s="155">
        <v>59</v>
      </c>
      <c r="L92" s="155">
        <v>74</v>
      </c>
      <c r="M92" s="28">
        <v>79</v>
      </c>
      <c r="N92" s="30"/>
      <c r="O92" s="29">
        <f t="shared" si="12"/>
        <v>70.67</v>
      </c>
      <c r="P92" s="30">
        <v>40</v>
      </c>
      <c r="Q92" s="167">
        <v>33.5</v>
      </c>
      <c r="R92" s="28">
        <v>41</v>
      </c>
      <c r="S92" s="29">
        <f t="shared" si="13"/>
        <v>251.17</v>
      </c>
      <c r="T92" s="34" t="b">
        <f t="shared" si="14"/>
        <v>1</v>
      </c>
      <c r="U92" s="34" t="b">
        <f t="shared" si="20"/>
        <v>1</v>
      </c>
      <c r="V92" s="65" t="b">
        <f t="shared" si="15"/>
        <v>1</v>
      </c>
      <c r="W92" s="65" t="b">
        <f t="shared" si="16"/>
        <v>1</v>
      </c>
      <c r="X92" s="65" t="b">
        <f t="shared" si="17"/>
        <v>1</v>
      </c>
      <c r="Y92" s="65" t="b">
        <f t="shared" si="21"/>
        <v>1</v>
      </c>
      <c r="Z92" s="65" t="b">
        <f t="shared" si="18"/>
        <v>1</v>
      </c>
    </row>
    <row r="93" spans="1:26" s="28" customFormat="1" x14ac:dyDescent="0.25">
      <c r="A93" s="111" t="s">
        <v>391</v>
      </c>
      <c r="B93" s="111" t="s">
        <v>392</v>
      </c>
      <c r="C93" s="111" t="s">
        <v>240</v>
      </c>
      <c r="D93" s="26" t="s">
        <v>21</v>
      </c>
      <c r="E93" s="155">
        <v>25</v>
      </c>
      <c r="F93" s="155">
        <v>26</v>
      </c>
      <c r="G93" s="155">
        <v>37</v>
      </c>
      <c r="H93" s="155">
        <v>33</v>
      </c>
      <c r="I93" s="24">
        <f t="shared" si="11"/>
        <v>30.25</v>
      </c>
      <c r="J93" s="24">
        <f t="shared" si="19"/>
        <v>60.5</v>
      </c>
      <c r="K93" s="155">
        <v>59</v>
      </c>
      <c r="L93" s="155">
        <v>38</v>
      </c>
      <c r="M93" s="28">
        <v>78</v>
      </c>
      <c r="N93" s="30"/>
      <c r="O93" s="29">
        <f t="shared" si="12"/>
        <v>58.33</v>
      </c>
      <c r="P93" s="30">
        <v>30</v>
      </c>
      <c r="Q93" s="167">
        <v>24</v>
      </c>
      <c r="R93" s="28">
        <v>37</v>
      </c>
      <c r="S93" s="29">
        <f t="shared" si="13"/>
        <v>209.83</v>
      </c>
      <c r="T93" s="34" t="b">
        <f t="shared" si="14"/>
        <v>1</v>
      </c>
      <c r="U93" s="34" t="b">
        <f t="shared" si="20"/>
        <v>1</v>
      </c>
      <c r="V93" s="65" t="b">
        <f t="shared" si="15"/>
        <v>0</v>
      </c>
      <c r="W93" s="65" t="b">
        <f t="shared" si="16"/>
        <v>0</v>
      </c>
      <c r="X93" s="65" t="b">
        <f t="shared" si="17"/>
        <v>1</v>
      </c>
      <c r="Y93" s="65" t="b">
        <f t="shared" si="21"/>
        <v>1</v>
      </c>
      <c r="Z93" s="65" t="b">
        <f t="shared" si="18"/>
        <v>0</v>
      </c>
    </row>
    <row r="94" spans="1:26" s="28" customFormat="1" x14ac:dyDescent="0.25">
      <c r="A94" s="111" t="s">
        <v>394</v>
      </c>
      <c r="B94" s="111" t="s">
        <v>395</v>
      </c>
      <c r="C94" s="111" t="s">
        <v>164</v>
      </c>
      <c r="D94" s="26" t="s">
        <v>21</v>
      </c>
      <c r="E94" s="155">
        <v>35</v>
      </c>
      <c r="F94" s="155">
        <v>33</v>
      </c>
      <c r="G94" s="155">
        <v>37</v>
      </c>
      <c r="H94" s="155">
        <v>37</v>
      </c>
      <c r="I94" s="24">
        <f t="shared" si="11"/>
        <v>35.5</v>
      </c>
      <c r="J94" s="24">
        <f t="shared" si="19"/>
        <v>71</v>
      </c>
      <c r="K94" s="155">
        <v>50</v>
      </c>
      <c r="L94" s="155">
        <v>60</v>
      </c>
      <c r="M94" s="28">
        <v>61</v>
      </c>
      <c r="N94" s="30"/>
      <c r="O94" s="29">
        <f t="shared" si="12"/>
        <v>57</v>
      </c>
      <c r="P94" s="30">
        <v>40</v>
      </c>
      <c r="Q94" s="167">
        <v>34</v>
      </c>
      <c r="R94" s="28">
        <v>38</v>
      </c>
      <c r="S94" s="29">
        <f t="shared" si="13"/>
        <v>240</v>
      </c>
      <c r="T94" s="34" t="b">
        <f t="shared" si="14"/>
        <v>1</v>
      </c>
      <c r="U94" s="34" t="b">
        <f t="shared" si="20"/>
        <v>1</v>
      </c>
      <c r="V94" s="65" t="b">
        <f t="shared" si="15"/>
        <v>1</v>
      </c>
      <c r="W94" s="65" t="b">
        <f t="shared" si="16"/>
        <v>1</v>
      </c>
      <c r="X94" s="65" t="b">
        <f t="shared" si="17"/>
        <v>1</v>
      </c>
      <c r="Y94" s="65" t="b">
        <f t="shared" si="21"/>
        <v>1</v>
      </c>
      <c r="Z94" s="65" t="b">
        <f t="shared" si="18"/>
        <v>1</v>
      </c>
    </row>
    <row r="95" spans="1:26" s="28" customFormat="1" x14ac:dyDescent="0.25">
      <c r="A95" s="111" t="s">
        <v>397</v>
      </c>
      <c r="B95" s="111" t="s">
        <v>398</v>
      </c>
      <c r="C95" s="111" t="s">
        <v>221</v>
      </c>
      <c r="D95" s="26" t="s">
        <v>21</v>
      </c>
      <c r="E95" s="155">
        <v>37</v>
      </c>
      <c r="F95" s="155">
        <v>28</v>
      </c>
      <c r="G95" s="155">
        <v>37</v>
      </c>
      <c r="H95" s="155">
        <v>38</v>
      </c>
      <c r="I95" s="24">
        <f t="shared" si="11"/>
        <v>35</v>
      </c>
      <c r="J95" s="24">
        <f t="shared" si="19"/>
        <v>70</v>
      </c>
      <c r="K95" s="155">
        <v>57</v>
      </c>
      <c r="L95" s="155">
        <v>71</v>
      </c>
      <c r="M95" s="28">
        <v>69</v>
      </c>
      <c r="N95" s="30"/>
      <c r="O95" s="29">
        <f t="shared" si="12"/>
        <v>65.67</v>
      </c>
      <c r="P95" s="30">
        <v>40</v>
      </c>
      <c r="Q95" s="167">
        <v>40</v>
      </c>
      <c r="R95" s="28">
        <v>41</v>
      </c>
      <c r="S95" s="29">
        <f t="shared" si="13"/>
        <v>256.67</v>
      </c>
      <c r="T95" s="34" t="b">
        <f t="shared" si="14"/>
        <v>1</v>
      </c>
      <c r="U95" s="34" t="b">
        <f t="shared" si="20"/>
        <v>1</v>
      </c>
      <c r="V95" s="65" t="b">
        <f t="shared" si="15"/>
        <v>1</v>
      </c>
      <c r="W95" s="65" t="b">
        <f t="shared" si="16"/>
        <v>1</v>
      </c>
      <c r="X95" s="65" t="b">
        <f t="shared" si="17"/>
        <v>1</v>
      </c>
      <c r="Y95" s="65" t="b">
        <f t="shared" si="21"/>
        <v>1</v>
      </c>
      <c r="Z95" s="65" t="b">
        <f t="shared" si="18"/>
        <v>1</v>
      </c>
    </row>
    <row r="96" spans="1:26" s="28" customFormat="1" x14ac:dyDescent="0.25">
      <c r="A96" s="111" t="s">
        <v>400</v>
      </c>
      <c r="B96" s="111" t="s">
        <v>401</v>
      </c>
      <c r="C96" s="111" t="s">
        <v>128</v>
      </c>
      <c r="D96" s="26" t="s">
        <v>21</v>
      </c>
      <c r="E96" s="155">
        <v>32</v>
      </c>
      <c r="F96" s="155">
        <v>33</v>
      </c>
      <c r="G96" s="155">
        <v>37</v>
      </c>
      <c r="H96" s="155">
        <v>37</v>
      </c>
      <c r="I96" s="24">
        <f t="shared" si="11"/>
        <v>34.75</v>
      </c>
      <c r="J96" s="24">
        <f t="shared" si="19"/>
        <v>69.5</v>
      </c>
      <c r="K96" s="155">
        <v>44</v>
      </c>
      <c r="L96" s="155">
        <v>63</v>
      </c>
      <c r="M96" s="28">
        <v>50</v>
      </c>
      <c r="N96" s="30"/>
      <c r="O96" s="29">
        <f t="shared" si="12"/>
        <v>52.33</v>
      </c>
      <c r="P96" s="30">
        <v>40</v>
      </c>
      <c r="Q96" s="167">
        <v>32.5</v>
      </c>
      <c r="R96" s="28">
        <v>41</v>
      </c>
      <c r="S96" s="29">
        <f t="shared" si="13"/>
        <v>235.33</v>
      </c>
      <c r="T96" s="34" t="b">
        <f t="shared" si="14"/>
        <v>1</v>
      </c>
      <c r="U96" s="34" t="b">
        <f t="shared" si="20"/>
        <v>0</v>
      </c>
      <c r="V96" s="65" t="b">
        <f t="shared" si="15"/>
        <v>1</v>
      </c>
      <c r="W96" s="65" t="b">
        <f t="shared" si="16"/>
        <v>1</v>
      </c>
      <c r="X96" s="65" t="b">
        <f t="shared" si="17"/>
        <v>1</v>
      </c>
      <c r="Y96" s="65" t="b">
        <f t="shared" si="21"/>
        <v>1</v>
      </c>
      <c r="Z96" s="65" t="b">
        <f t="shared" si="18"/>
        <v>0</v>
      </c>
    </row>
    <row r="97" spans="1:26" s="28" customFormat="1" x14ac:dyDescent="0.25">
      <c r="A97" s="111" t="s">
        <v>403</v>
      </c>
      <c r="B97" s="111" t="s">
        <v>404</v>
      </c>
      <c r="C97" s="111" t="s">
        <v>240</v>
      </c>
      <c r="D97" s="26" t="s">
        <v>21</v>
      </c>
      <c r="E97" s="155">
        <v>38</v>
      </c>
      <c r="F97" s="155">
        <v>26</v>
      </c>
      <c r="G97" s="155">
        <v>37</v>
      </c>
      <c r="H97" s="155">
        <v>36</v>
      </c>
      <c r="I97" s="24">
        <f t="shared" si="11"/>
        <v>34.25</v>
      </c>
      <c r="J97" s="24">
        <f t="shared" si="19"/>
        <v>68.5</v>
      </c>
      <c r="K97" s="155">
        <v>48</v>
      </c>
      <c r="L97" s="155">
        <v>66</v>
      </c>
      <c r="M97" s="28">
        <v>68</v>
      </c>
      <c r="N97" s="30"/>
      <c r="O97" s="29">
        <f t="shared" si="12"/>
        <v>60.67</v>
      </c>
      <c r="P97" s="30">
        <v>40</v>
      </c>
      <c r="Q97" s="167">
        <v>28</v>
      </c>
      <c r="R97" s="28">
        <v>38</v>
      </c>
      <c r="S97" s="29">
        <f t="shared" si="13"/>
        <v>235.17</v>
      </c>
      <c r="T97" s="34" t="b">
        <f t="shared" si="14"/>
        <v>1</v>
      </c>
      <c r="U97" s="34" t="b">
        <f t="shared" si="20"/>
        <v>1</v>
      </c>
      <c r="V97" s="65" t="b">
        <f t="shared" si="15"/>
        <v>1</v>
      </c>
      <c r="W97" s="65" t="b">
        <f t="shared" si="16"/>
        <v>0</v>
      </c>
      <c r="X97" s="65" t="b">
        <f t="shared" si="17"/>
        <v>1</v>
      </c>
      <c r="Y97" s="65" t="b">
        <f t="shared" si="21"/>
        <v>1</v>
      </c>
      <c r="Z97" s="65" t="b">
        <f t="shared" si="18"/>
        <v>0</v>
      </c>
    </row>
    <row r="98" spans="1:26" s="28" customFormat="1" x14ac:dyDescent="0.25">
      <c r="A98" s="111" t="s">
        <v>406</v>
      </c>
      <c r="B98" s="111" t="s">
        <v>407</v>
      </c>
      <c r="C98" s="111" t="s">
        <v>203</v>
      </c>
      <c r="D98" s="26" t="s">
        <v>21</v>
      </c>
      <c r="E98" s="155">
        <v>36</v>
      </c>
      <c r="F98" s="155">
        <v>33</v>
      </c>
      <c r="G98" s="155">
        <v>38</v>
      </c>
      <c r="H98" s="155">
        <v>36</v>
      </c>
      <c r="I98" s="24">
        <f t="shared" si="11"/>
        <v>35.75</v>
      </c>
      <c r="J98" s="24">
        <f t="shared" si="19"/>
        <v>71.5</v>
      </c>
      <c r="K98" s="155">
        <v>62</v>
      </c>
      <c r="L98" s="155">
        <v>38</v>
      </c>
      <c r="M98" s="28">
        <v>68</v>
      </c>
      <c r="N98" s="30"/>
      <c r="O98" s="29">
        <f t="shared" si="12"/>
        <v>56</v>
      </c>
      <c r="P98" s="30">
        <v>40</v>
      </c>
      <c r="Q98" s="167">
        <v>39.5</v>
      </c>
      <c r="R98" s="28">
        <v>41</v>
      </c>
      <c r="S98" s="29">
        <f t="shared" si="13"/>
        <v>248</v>
      </c>
      <c r="T98" s="34" t="b">
        <f t="shared" si="14"/>
        <v>1</v>
      </c>
      <c r="U98" s="34" t="b">
        <f t="shared" si="20"/>
        <v>1</v>
      </c>
      <c r="V98" s="65" t="b">
        <f t="shared" si="15"/>
        <v>1</v>
      </c>
      <c r="W98" s="65" t="b">
        <f t="shared" si="16"/>
        <v>1</v>
      </c>
      <c r="X98" s="65" t="b">
        <f t="shared" si="17"/>
        <v>1</v>
      </c>
      <c r="Y98" s="65" t="b">
        <f t="shared" si="21"/>
        <v>1</v>
      </c>
      <c r="Z98" s="65" t="b">
        <f t="shared" si="18"/>
        <v>1</v>
      </c>
    </row>
    <row r="99" spans="1:26" s="28" customFormat="1" x14ac:dyDescent="0.25">
      <c r="A99" s="111" t="s">
        <v>409</v>
      </c>
      <c r="B99" s="111" t="s">
        <v>410</v>
      </c>
      <c r="C99" s="111" t="s">
        <v>146</v>
      </c>
      <c r="D99" s="26" t="s">
        <v>21</v>
      </c>
      <c r="E99" s="155">
        <v>36</v>
      </c>
      <c r="F99" s="155">
        <v>26</v>
      </c>
      <c r="G99" s="155">
        <v>37</v>
      </c>
      <c r="H99" s="155">
        <v>36</v>
      </c>
      <c r="I99" s="24">
        <f t="shared" si="11"/>
        <v>33.75</v>
      </c>
      <c r="J99" s="24">
        <f t="shared" si="19"/>
        <v>67.5</v>
      </c>
      <c r="K99" s="155">
        <v>64</v>
      </c>
      <c r="L99" s="155">
        <v>78</v>
      </c>
      <c r="M99" s="28">
        <v>72</v>
      </c>
      <c r="N99" s="30"/>
      <c r="O99" s="29">
        <f t="shared" si="12"/>
        <v>71.33</v>
      </c>
      <c r="P99" s="30">
        <v>40</v>
      </c>
      <c r="Q99" s="167">
        <v>41.5</v>
      </c>
      <c r="R99" s="28">
        <v>38</v>
      </c>
      <c r="S99" s="29">
        <f t="shared" si="13"/>
        <v>258.33</v>
      </c>
      <c r="T99" s="34" t="b">
        <f t="shared" si="14"/>
        <v>1</v>
      </c>
      <c r="U99" s="34" t="b">
        <f t="shared" si="20"/>
        <v>1</v>
      </c>
      <c r="V99" s="65" t="b">
        <f t="shared" si="15"/>
        <v>1</v>
      </c>
      <c r="W99" s="65" t="b">
        <f t="shared" si="16"/>
        <v>1</v>
      </c>
      <c r="X99" s="65" t="b">
        <f t="shared" si="17"/>
        <v>1</v>
      </c>
      <c r="Y99" s="65" t="b">
        <f t="shared" si="21"/>
        <v>1</v>
      </c>
      <c r="Z99" s="65" t="b">
        <f t="shared" si="18"/>
        <v>1</v>
      </c>
    </row>
    <row r="100" spans="1:26" s="28" customFormat="1" x14ac:dyDescent="0.25">
      <c r="A100" s="111" t="s">
        <v>412</v>
      </c>
      <c r="B100" s="111" t="s">
        <v>413</v>
      </c>
      <c r="C100" s="111" t="s">
        <v>124</v>
      </c>
      <c r="D100" s="26" t="s">
        <v>22</v>
      </c>
      <c r="E100" s="155">
        <v>35</v>
      </c>
      <c r="F100" s="155">
        <v>37</v>
      </c>
      <c r="G100" s="155">
        <v>36</v>
      </c>
      <c r="H100" s="155">
        <v>36</v>
      </c>
      <c r="I100" s="24">
        <f t="shared" si="11"/>
        <v>36</v>
      </c>
      <c r="J100" s="24">
        <f t="shared" si="19"/>
        <v>72</v>
      </c>
      <c r="K100" s="155">
        <v>72</v>
      </c>
      <c r="L100" s="155">
        <v>76</v>
      </c>
      <c r="M100" s="28">
        <v>72</v>
      </c>
      <c r="N100" s="30"/>
      <c r="O100" s="29">
        <f t="shared" si="12"/>
        <v>73.33</v>
      </c>
      <c r="P100" s="30">
        <v>40</v>
      </c>
      <c r="Q100" s="167">
        <v>40</v>
      </c>
      <c r="R100" s="28">
        <v>38</v>
      </c>
      <c r="S100" s="29">
        <f t="shared" si="13"/>
        <v>263.33</v>
      </c>
      <c r="T100" s="34" t="b">
        <f t="shared" si="14"/>
        <v>1</v>
      </c>
      <c r="U100" s="34" t="b">
        <f t="shared" si="20"/>
        <v>1</v>
      </c>
      <c r="V100" s="65" t="b">
        <f t="shared" si="15"/>
        <v>1</v>
      </c>
      <c r="W100" s="65" t="b">
        <f t="shared" si="16"/>
        <v>1</v>
      </c>
      <c r="X100" s="65" t="b">
        <f t="shared" si="17"/>
        <v>1</v>
      </c>
      <c r="Y100" s="65" t="b">
        <f t="shared" si="21"/>
        <v>1</v>
      </c>
      <c r="Z100" s="65" t="b">
        <f t="shared" si="18"/>
        <v>1</v>
      </c>
    </row>
    <row r="101" spans="1:26" s="28" customFormat="1" x14ac:dyDescent="0.25">
      <c r="A101" s="111" t="s">
        <v>415</v>
      </c>
      <c r="B101" s="111" t="s">
        <v>416</v>
      </c>
      <c r="C101" s="111" t="s">
        <v>181</v>
      </c>
      <c r="D101" s="26" t="s">
        <v>22</v>
      </c>
      <c r="E101" s="155">
        <v>36</v>
      </c>
      <c r="F101" s="155">
        <v>39</v>
      </c>
      <c r="G101" s="155">
        <v>35</v>
      </c>
      <c r="H101" s="155">
        <v>36</v>
      </c>
      <c r="I101" s="24">
        <f t="shared" si="11"/>
        <v>36.5</v>
      </c>
      <c r="J101" s="24">
        <f t="shared" si="19"/>
        <v>73</v>
      </c>
      <c r="K101" s="155">
        <v>74</v>
      </c>
      <c r="L101" s="155">
        <v>70</v>
      </c>
      <c r="M101" s="28">
        <v>65</v>
      </c>
      <c r="N101" s="30"/>
      <c r="O101" s="29">
        <f t="shared" si="12"/>
        <v>69.67</v>
      </c>
      <c r="P101" s="30">
        <v>40</v>
      </c>
      <c r="Q101" s="167">
        <v>40.5</v>
      </c>
      <c r="R101" s="28">
        <v>39</v>
      </c>
      <c r="S101" s="29">
        <f t="shared" si="13"/>
        <v>262.17</v>
      </c>
      <c r="T101" s="34" t="b">
        <f t="shared" si="14"/>
        <v>1</v>
      </c>
      <c r="U101" s="34" t="b">
        <f t="shared" si="20"/>
        <v>1</v>
      </c>
      <c r="V101" s="65" t="b">
        <f t="shared" si="15"/>
        <v>1</v>
      </c>
      <c r="W101" s="65" t="b">
        <f t="shared" si="16"/>
        <v>1</v>
      </c>
      <c r="X101" s="65" t="b">
        <f t="shared" si="17"/>
        <v>1</v>
      </c>
      <c r="Y101" s="65" t="b">
        <f t="shared" si="21"/>
        <v>1</v>
      </c>
      <c r="Z101" s="65" t="b">
        <f t="shared" si="18"/>
        <v>1</v>
      </c>
    </row>
    <row r="102" spans="1:26" s="28" customFormat="1" x14ac:dyDescent="0.25">
      <c r="A102" s="111" t="s">
        <v>418</v>
      </c>
      <c r="B102" s="111" t="s">
        <v>419</v>
      </c>
      <c r="C102" s="111" t="s">
        <v>157</v>
      </c>
      <c r="D102" s="26" t="s">
        <v>22</v>
      </c>
      <c r="E102" s="155">
        <v>34</v>
      </c>
      <c r="F102" s="155">
        <v>36</v>
      </c>
      <c r="G102" s="155">
        <v>35</v>
      </c>
      <c r="H102" s="155">
        <v>36</v>
      </c>
      <c r="I102" s="24">
        <f t="shared" si="11"/>
        <v>35.25</v>
      </c>
      <c r="J102" s="24">
        <f t="shared" si="19"/>
        <v>70.5</v>
      </c>
      <c r="K102" s="155">
        <v>62</v>
      </c>
      <c r="L102" s="155">
        <v>60</v>
      </c>
      <c r="M102" s="28">
        <v>71</v>
      </c>
      <c r="N102" s="30"/>
      <c r="O102" s="29">
        <f t="shared" si="12"/>
        <v>64.33</v>
      </c>
      <c r="P102" s="30">
        <v>20</v>
      </c>
      <c r="Q102" s="167">
        <v>37.5</v>
      </c>
      <c r="R102" s="28">
        <v>40</v>
      </c>
      <c r="S102" s="29">
        <f t="shared" si="13"/>
        <v>232.33</v>
      </c>
      <c r="T102" s="34" t="b">
        <f t="shared" si="14"/>
        <v>1</v>
      </c>
      <c r="U102" s="34" t="b">
        <f t="shared" si="20"/>
        <v>1</v>
      </c>
      <c r="V102" s="65" t="b">
        <f t="shared" si="15"/>
        <v>0</v>
      </c>
      <c r="W102" s="65" t="b">
        <f t="shared" si="16"/>
        <v>1</v>
      </c>
      <c r="X102" s="65" t="b">
        <f t="shared" si="17"/>
        <v>1</v>
      </c>
      <c r="Y102" s="65" t="b">
        <f t="shared" si="21"/>
        <v>1</v>
      </c>
      <c r="Z102" s="65" t="b">
        <f t="shared" si="18"/>
        <v>0</v>
      </c>
    </row>
    <row r="103" spans="1:26" s="28" customFormat="1" x14ac:dyDescent="0.25">
      <c r="A103" s="111" t="s">
        <v>421</v>
      </c>
      <c r="B103" s="111" t="s">
        <v>422</v>
      </c>
      <c r="C103" s="111" t="s">
        <v>113</v>
      </c>
      <c r="D103" s="26" t="s">
        <v>22</v>
      </c>
      <c r="E103" s="155">
        <v>36</v>
      </c>
      <c r="F103" s="155">
        <v>38</v>
      </c>
      <c r="G103" s="155">
        <v>35</v>
      </c>
      <c r="H103" s="155">
        <v>37</v>
      </c>
      <c r="I103" s="24">
        <f t="shared" si="11"/>
        <v>36.5</v>
      </c>
      <c r="J103" s="24">
        <f t="shared" si="19"/>
        <v>73</v>
      </c>
      <c r="K103" s="155">
        <v>74</v>
      </c>
      <c r="L103" s="155">
        <v>71</v>
      </c>
      <c r="M103" s="28">
        <v>74</v>
      </c>
      <c r="N103" s="30"/>
      <c r="O103" s="29">
        <f t="shared" si="12"/>
        <v>73</v>
      </c>
      <c r="P103" s="30">
        <v>40</v>
      </c>
      <c r="Q103" s="167">
        <v>42</v>
      </c>
      <c r="R103" s="28">
        <v>44</v>
      </c>
      <c r="S103" s="29">
        <f t="shared" si="13"/>
        <v>272</v>
      </c>
      <c r="T103" s="34" t="b">
        <f t="shared" si="14"/>
        <v>1</v>
      </c>
      <c r="U103" s="34" t="b">
        <f t="shared" si="20"/>
        <v>1</v>
      </c>
      <c r="V103" s="65" t="b">
        <f t="shared" si="15"/>
        <v>1</v>
      </c>
      <c r="W103" s="65" t="b">
        <f t="shared" si="16"/>
        <v>1</v>
      </c>
      <c r="X103" s="65" t="b">
        <f t="shared" si="17"/>
        <v>1</v>
      </c>
      <c r="Y103" s="65" t="b">
        <f t="shared" si="21"/>
        <v>1</v>
      </c>
      <c r="Z103" s="65" t="b">
        <f t="shared" si="18"/>
        <v>1</v>
      </c>
    </row>
    <row r="104" spans="1:26" s="28" customFormat="1" x14ac:dyDescent="0.25">
      <c r="A104" s="111" t="s">
        <v>424</v>
      </c>
      <c r="B104" s="111" t="s">
        <v>425</v>
      </c>
      <c r="C104" s="111" t="s">
        <v>240</v>
      </c>
      <c r="D104" s="26" t="s">
        <v>22</v>
      </c>
      <c r="E104" s="155">
        <v>36</v>
      </c>
      <c r="F104" s="155">
        <v>32</v>
      </c>
      <c r="G104" s="155">
        <v>39</v>
      </c>
      <c r="H104" s="155">
        <v>37</v>
      </c>
      <c r="I104" s="24">
        <f t="shared" si="11"/>
        <v>36</v>
      </c>
      <c r="J104" s="24">
        <f t="shared" si="19"/>
        <v>72</v>
      </c>
      <c r="K104" s="155">
        <v>54</v>
      </c>
      <c r="L104" s="155">
        <v>48</v>
      </c>
      <c r="M104" s="28">
        <v>65</v>
      </c>
      <c r="N104" s="30"/>
      <c r="O104" s="29">
        <f t="shared" si="12"/>
        <v>55.67</v>
      </c>
      <c r="P104" s="30">
        <v>40</v>
      </c>
      <c r="Q104" s="167">
        <v>40</v>
      </c>
      <c r="R104" s="28">
        <v>41</v>
      </c>
      <c r="S104" s="29">
        <f t="shared" si="13"/>
        <v>248.67</v>
      </c>
      <c r="T104" s="34" t="b">
        <f t="shared" si="14"/>
        <v>1</v>
      </c>
      <c r="U104" s="34" t="b">
        <f t="shared" si="20"/>
        <v>0</v>
      </c>
      <c r="V104" s="65" t="b">
        <f t="shared" si="15"/>
        <v>1</v>
      </c>
      <c r="W104" s="65" t="b">
        <f t="shared" si="16"/>
        <v>1</v>
      </c>
      <c r="X104" s="65" t="b">
        <f t="shared" si="17"/>
        <v>1</v>
      </c>
      <c r="Y104" s="65" t="b">
        <f t="shared" si="21"/>
        <v>1</v>
      </c>
      <c r="Z104" s="65" t="b">
        <f t="shared" si="18"/>
        <v>0</v>
      </c>
    </row>
    <row r="105" spans="1:26" s="28" customFormat="1" x14ac:dyDescent="0.25">
      <c r="A105" s="111" t="s">
        <v>427</v>
      </c>
      <c r="B105" s="111" t="s">
        <v>131</v>
      </c>
      <c r="C105" s="111" t="s">
        <v>203</v>
      </c>
      <c r="D105" s="26" t="s">
        <v>22</v>
      </c>
      <c r="E105" s="155">
        <v>36</v>
      </c>
      <c r="F105" s="155">
        <v>37</v>
      </c>
      <c r="G105" s="155">
        <v>37</v>
      </c>
      <c r="H105" s="155">
        <v>38</v>
      </c>
      <c r="I105" s="24">
        <f t="shared" si="11"/>
        <v>37</v>
      </c>
      <c r="J105" s="24">
        <f t="shared" si="19"/>
        <v>74</v>
      </c>
      <c r="K105" s="155">
        <v>53</v>
      </c>
      <c r="L105" s="155">
        <v>65</v>
      </c>
      <c r="M105" s="28">
        <v>51</v>
      </c>
      <c r="N105" s="30"/>
      <c r="O105" s="29">
        <f t="shared" si="12"/>
        <v>56.33</v>
      </c>
      <c r="P105" s="30">
        <v>20</v>
      </c>
      <c r="Q105" s="167">
        <v>41</v>
      </c>
      <c r="R105" s="28">
        <v>42</v>
      </c>
      <c r="S105" s="29">
        <f t="shared" si="13"/>
        <v>233.33</v>
      </c>
      <c r="T105" s="34" t="b">
        <f t="shared" si="14"/>
        <v>1</v>
      </c>
      <c r="U105" s="34" t="b">
        <f t="shared" si="20"/>
        <v>1</v>
      </c>
      <c r="V105" s="65" t="b">
        <f t="shared" si="15"/>
        <v>0</v>
      </c>
      <c r="W105" s="65" t="b">
        <f t="shared" si="16"/>
        <v>1</v>
      </c>
      <c r="X105" s="65" t="b">
        <f t="shared" si="17"/>
        <v>1</v>
      </c>
      <c r="Y105" s="65" t="b">
        <f t="shared" si="21"/>
        <v>1</v>
      </c>
      <c r="Z105" s="65" t="b">
        <f t="shared" si="18"/>
        <v>0</v>
      </c>
    </row>
    <row r="106" spans="1:26" x14ac:dyDescent="0.25">
      <c r="A106" s="111" t="s">
        <v>429</v>
      </c>
      <c r="B106" s="111" t="s">
        <v>430</v>
      </c>
      <c r="C106" s="111" t="s">
        <v>153</v>
      </c>
      <c r="D106" s="26" t="s">
        <v>22</v>
      </c>
      <c r="E106" s="155">
        <v>32</v>
      </c>
      <c r="F106" s="155">
        <v>33</v>
      </c>
      <c r="G106" s="155">
        <v>33</v>
      </c>
      <c r="H106" s="155">
        <v>34</v>
      </c>
      <c r="I106" s="24">
        <f t="shared" si="11"/>
        <v>33</v>
      </c>
      <c r="J106" s="24">
        <f t="shared" si="19"/>
        <v>66</v>
      </c>
      <c r="K106" s="155">
        <v>61</v>
      </c>
      <c r="L106" s="155">
        <v>52</v>
      </c>
      <c r="M106" s="28">
        <v>58</v>
      </c>
      <c r="N106" s="30"/>
      <c r="O106" s="29">
        <f t="shared" si="12"/>
        <v>57</v>
      </c>
      <c r="P106" s="30">
        <v>40</v>
      </c>
      <c r="Q106" s="167">
        <v>34.5</v>
      </c>
      <c r="R106" s="28">
        <v>39</v>
      </c>
      <c r="S106" s="29">
        <f t="shared" si="13"/>
        <v>236.5</v>
      </c>
      <c r="T106" s="34" t="b">
        <f t="shared" si="14"/>
        <v>1</v>
      </c>
      <c r="U106" s="34" t="b">
        <f t="shared" si="20"/>
        <v>1</v>
      </c>
      <c r="V106" s="65" t="b">
        <f t="shared" si="15"/>
        <v>1</v>
      </c>
      <c r="W106" s="65" t="b">
        <f t="shared" si="16"/>
        <v>1</v>
      </c>
      <c r="X106" s="65" t="b">
        <f t="shared" si="17"/>
        <v>1</v>
      </c>
      <c r="Y106" s="65" t="b">
        <f t="shared" si="21"/>
        <v>1</v>
      </c>
      <c r="Z106" s="65" t="b">
        <f t="shared" si="18"/>
        <v>1</v>
      </c>
    </row>
    <row r="107" spans="1:26" s="28" customFormat="1" x14ac:dyDescent="0.25">
      <c r="A107" s="111" t="s">
        <v>432</v>
      </c>
      <c r="B107" s="111" t="s">
        <v>433</v>
      </c>
      <c r="C107" s="111" t="s">
        <v>124</v>
      </c>
      <c r="D107" s="26" t="s">
        <v>22</v>
      </c>
      <c r="E107" s="155">
        <v>37</v>
      </c>
      <c r="F107" s="155">
        <v>38</v>
      </c>
      <c r="G107" s="155">
        <v>37</v>
      </c>
      <c r="H107" s="155">
        <v>36</v>
      </c>
      <c r="I107" s="24">
        <f t="shared" si="11"/>
        <v>37</v>
      </c>
      <c r="J107" s="24">
        <f t="shared" si="19"/>
        <v>74</v>
      </c>
      <c r="K107" s="155">
        <v>64</v>
      </c>
      <c r="L107" s="155">
        <v>61</v>
      </c>
      <c r="M107" s="28">
        <v>65</v>
      </c>
      <c r="N107" s="30"/>
      <c r="O107" s="29">
        <f t="shared" si="12"/>
        <v>63.33</v>
      </c>
      <c r="P107" s="30">
        <v>40</v>
      </c>
      <c r="Q107" s="167">
        <v>35</v>
      </c>
      <c r="R107" s="28">
        <v>42</v>
      </c>
      <c r="S107" s="29">
        <f t="shared" si="13"/>
        <v>254.33</v>
      </c>
      <c r="T107" s="34" t="b">
        <f t="shared" si="14"/>
        <v>1</v>
      </c>
      <c r="U107" s="34" t="b">
        <f t="shared" si="20"/>
        <v>1</v>
      </c>
      <c r="V107" s="65" t="b">
        <f t="shared" si="15"/>
        <v>1</v>
      </c>
      <c r="W107" s="65" t="b">
        <f t="shared" si="16"/>
        <v>1</v>
      </c>
      <c r="X107" s="65" t="b">
        <f t="shared" si="17"/>
        <v>1</v>
      </c>
      <c r="Y107" s="65" t="b">
        <f t="shared" si="21"/>
        <v>1</v>
      </c>
      <c r="Z107" s="65" t="b">
        <f t="shared" si="18"/>
        <v>1</v>
      </c>
    </row>
    <row r="108" spans="1:26" s="28" customFormat="1" x14ac:dyDescent="0.25">
      <c r="A108" s="111" t="s">
        <v>435</v>
      </c>
      <c r="B108" s="111" t="s">
        <v>436</v>
      </c>
      <c r="C108" s="111" t="s">
        <v>348</v>
      </c>
      <c r="D108" s="26" t="s">
        <v>22</v>
      </c>
      <c r="E108" s="155">
        <v>33</v>
      </c>
      <c r="F108" s="155">
        <v>36</v>
      </c>
      <c r="G108" s="155">
        <v>34</v>
      </c>
      <c r="H108" s="155">
        <v>38</v>
      </c>
      <c r="I108" s="24">
        <f t="shared" si="11"/>
        <v>35.25</v>
      </c>
      <c r="J108" s="24">
        <f t="shared" si="19"/>
        <v>70.5</v>
      </c>
      <c r="K108" s="155">
        <v>64</v>
      </c>
      <c r="L108" s="155">
        <v>65</v>
      </c>
      <c r="M108" s="28">
        <v>67</v>
      </c>
      <c r="N108" s="30"/>
      <c r="O108" s="29">
        <f t="shared" si="12"/>
        <v>65.33</v>
      </c>
      <c r="P108" s="30">
        <v>40</v>
      </c>
      <c r="Q108" s="167">
        <v>38.5</v>
      </c>
      <c r="R108" s="28">
        <v>37</v>
      </c>
      <c r="S108" s="29">
        <f t="shared" si="13"/>
        <v>251.33</v>
      </c>
      <c r="T108" s="34" t="b">
        <f t="shared" si="14"/>
        <v>1</v>
      </c>
      <c r="U108" s="34" t="b">
        <f t="shared" si="20"/>
        <v>1</v>
      </c>
      <c r="V108" s="65" t="b">
        <f t="shared" si="15"/>
        <v>1</v>
      </c>
      <c r="W108" s="65" t="b">
        <f t="shared" si="16"/>
        <v>1</v>
      </c>
      <c r="X108" s="65" t="b">
        <f t="shared" si="17"/>
        <v>1</v>
      </c>
      <c r="Y108" s="65" t="b">
        <f t="shared" si="21"/>
        <v>1</v>
      </c>
      <c r="Z108" s="65" t="b">
        <f t="shared" si="18"/>
        <v>1</v>
      </c>
    </row>
    <row r="109" spans="1:26" s="28" customFormat="1" x14ac:dyDescent="0.25">
      <c r="A109" s="151" t="s">
        <v>438</v>
      </c>
      <c r="B109" s="151" t="s">
        <v>439</v>
      </c>
      <c r="C109" s="151" t="s">
        <v>120</v>
      </c>
      <c r="D109" s="26" t="s">
        <v>22</v>
      </c>
      <c r="E109" s="155">
        <v>37</v>
      </c>
      <c r="F109" s="155">
        <v>37</v>
      </c>
      <c r="G109" s="155">
        <v>39</v>
      </c>
      <c r="H109" s="155">
        <v>35</v>
      </c>
      <c r="I109" s="24">
        <f t="shared" si="11"/>
        <v>37</v>
      </c>
      <c r="J109" s="24">
        <f t="shared" si="19"/>
        <v>74</v>
      </c>
      <c r="K109" s="155">
        <v>64</v>
      </c>
      <c r="L109" s="155">
        <v>70</v>
      </c>
      <c r="M109" s="28">
        <v>70</v>
      </c>
      <c r="N109" s="30"/>
      <c r="O109" s="29">
        <f t="shared" si="12"/>
        <v>68</v>
      </c>
      <c r="P109" s="30">
        <v>40</v>
      </c>
      <c r="Q109" s="167">
        <v>41</v>
      </c>
      <c r="R109" s="28">
        <v>38</v>
      </c>
      <c r="S109" s="29">
        <f t="shared" si="13"/>
        <v>261</v>
      </c>
      <c r="T109" s="34" t="b">
        <f t="shared" si="14"/>
        <v>1</v>
      </c>
      <c r="U109" s="34" t="b">
        <f t="shared" si="20"/>
        <v>1</v>
      </c>
      <c r="V109" s="65" t="b">
        <f t="shared" si="15"/>
        <v>1</v>
      </c>
      <c r="W109" s="65" t="b">
        <f t="shared" si="16"/>
        <v>1</v>
      </c>
      <c r="X109" s="65" t="b">
        <f t="shared" si="17"/>
        <v>1</v>
      </c>
      <c r="Y109" s="65" t="b">
        <f t="shared" si="21"/>
        <v>1</v>
      </c>
      <c r="Z109" s="65" t="b">
        <f t="shared" si="18"/>
        <v>1</v>
      </c>
    </row>
    <row r="110" spans="1:26" s="28" customFormat="1" x14ac:dyDescent="0.25">
      <c r="A110" s="111" t="s">
        <v>441</v>
      </c>
      <c r="B110" s="111" t="s">
        <v>442</v>
      </c>
      <c r="C110" s="111" t="s">
        <v>284</v>
      </c>
      <c r="D110" s="26" t="s">
        <v>22</v>
      </c>
      <c r="E110" s="155">
        <v>32</v>
      </c>
      <c r="F110" s="155">
        <v>34</v>
      </c>
      <c r="G110" s="155">
        <v>38</v>
      </c>
      <c r="H110" s="155">
        <v>37</v>
      </c>
      <c r="I110" s="24">
        <f t="shared" si="11"/>
        <v>35.25</v>
      </c>
      <c r="J110" s="24">
        <f t="shared" si="19"/>
        <v>70.5</v>
      </c>
      <c r="K110" s="155">
        <v>53</v>
      </c>
      <c r="L110" s="155">
        <v>53</v>
      </c>
      <c r="M110" s="28">
        <v>60</v>
      </c>
      <c r="N110" s="30"/>
      <c r="O110" s="29">
        <f t="shared" si="12"/>
        <v>55.33</v>
      </c>
      <c r="P110" s="30">
        <v>40</v>
      </c>
      <c r="Q110" s="167">
        <v>38</v>
      </c>
      <c r="R110" s="28">
        <v>32</v>
      </c>
      <c r="S110" s="29">
        <f t="shared" si="13"/>
        <v>235.83</v>
      </c>
      <c r="T110" s="34" t="b">
        <f t="shared" si="14"/>
        <v>1</v>
      </c>
      <c r="U110" s="34" t="b">
        <f t="shared" si="20"/>
        <v>0</v>
      </c>
      <c r="V110" s="65" t="b">
        <f t="shared" si="15"/>
        <v>1</v>
      </c>
      <c r="W110" s="65" t="b">
        <f t="shared" si="16"/>
        <v>1</v>
      </c>
      <c r="X110" s="65" t="b">
        <f t="shared" si="17"/>
        <v>0</v>
      </c>
      <c r="Y110" s="65" t="b">
        <f t="shared" si="21"/>
        <v>1</v>
      </c>
      <c r="Z110" s="65" t="b">
        <f t="shared" si="18"/>
        <v>0</v>
      </c>
    </row>
    <row r="111" spans="1:26" s="28" customFormat="1" x14ac:dyDescent="0.25">
      <c r="A111" s="111" t="s">
        <v>444</v>
      </c>
      <c r="B111" s="111" t="s">
        <v>398</v>
      </c>
      <c r="C111" s="111" t="s">
        <v>164</v>
      </c>
      <c r="D111" s="26" t="s">
        <v>22</v>
      </c>
      <c r="E111" s="155">
        <v>36</v>
      </c>
      <c r="F111" s="155">
        <v>37</v>
      </c>
      <c r="G111" s="155">
        <v>38</v>
      </c>
      <c r="H111" s="155">
        <v>37</v>
      </c>
      <c r="I111" s="24">
        <f t="shared" si="11"/>
        <v>37</v>
      </c>
      <c r="J111" s="24">
        <f t="shared" si="19"/>
        <v>74</v>
      </c>
      <c r="K111" s="155">
        <v>58</v>
      </c>
      <c r="L111" s="155">
        <v>67</v>
      </c>
      <c r="M111" s="28">
        <v>70</v>
      </c>
      <c r="N111" s="30"/>
      <c r="O111" s="29">
        <f t="shared" si="12"/>
        <v>65</v>
      </c>
      <c r="P111" s="30">
        <v>40</v>
      </c>
      <c r="Q111" s="167">
        <v>34</v>
      </c>
      <c r="R111" s="28">
        <v>37</v>
      </c>
      <c r="S111" s="29">
        <f t="shared" si="13"/>
        <v>250</v>
      </c>
      <c r="T111" s="34" t="b">
        <f t="shared" si="14"/>
        <v>1</v>
      </c>
      <c r="U111" s="34" t="b">
        <f t="shared" si="20"/>
        <v>1</v>
      </c>
      <c r="V111" s="65" t="b">
        <f t="shared" si="15"/>
        <v>1</v>
      </c>
      <c r="W111" s="65" t="b">
        <f t="shared" si="16"/>
        <v>1</v>
      </c>
      <c r="X111" s="65" t="b">
        <f t="shared" si="17"/>
        <v>1</v>
      </c>
      <c r="Y111" s="65" t="b">
        <f t="shared" si="21"/>
        <v>1</v>
      </c>
      <c r="Z111" s="65" t="b">
        <f t="shared" si="18"/>
        <v>1</v>
      </c>
    </row>
    <row r="112" spans="1:26" s="28" customFormat="1" x14ac:dyDescent="0.25">
      <c r="A112" s="111" t="s">
        <v>446</v>
      </c>
      <c r="B112" s="111" t="s">
        <v>447</v>
      </c>
      <c r="C112" s="111" t="s">
        <v>146</v>
      </c>
      <c r="D112" s="26" t="s">
        <v>22</v>
      </c>
      <c r="E112" s="155">
        <v>36</v>
      </c>
      <c r="F112" s="155">
        <v>38</v>
      </c>
      <c r="G112" s="155">
        <v>36</v>
      </c>
      <c r="H112" s="155">
        <v>37</v>
      </c>
      <c r="I112" s="24">
        <f t="shared" si="11"/>
        <v>36.75</v>
      </c>
      <c r="J112" s="24">
        <f t="shared" si="19"/>
        <v>73.5</v>
      </c>
      <c r="K112" s="155">
        <v>66</v>
      </c>
      <c r="L112" s="155">
        <v>65</v>
      </c>
      <c r="M112" s="28">
        <v>62</v>
      </c>
      <c r="N112" s="30"/>
      <c r="O112" s="29">
        <f t="shared" si="12"/>
        <v>64.33</v>
      </c>
      <c r="P112" s="30">
        <v>40</v>
      </c>
      <c r="Q112" s="167">
        <v>39.5</v>
      </c>
      <c r="R112" s="28">
        <v>36</v>
      </c>
      <c r="S112" s="29">
        <f t="shared" si="13"/>
        <v>253.33</v>
      </c>
      <c r="T112" s="34" t="b">
        <f t="shared" si="14"/>
        <v>1</v>
      </c>
      <c r="U112" s="34" t="b">
        <f t="shared" si="20"/>
        <v>1</v>
      </c>
      <c r="V112" s="65" t="b">
        <f t="shared" si="15"/>
        <v>1</v>
      </c>
      <c r="W112" s="65" t="b">
        <f t="shared" si="16"/>
        <v>1</v>
      </c>
      <c r="X112" s="65" t="b">
        <f t="shared" si="17"/>
        <v>1</v>
      </c>
      <c r="Y112" s="65" t="b">
        <f t="shared" si="21"/>
        <v>1</v>
      </c>
      <c r="Z112" s="65" t="b">
        <f t="shared" si="18"/>
        <v>1</v>
      </c>
    </row>
    <row r="113" spans="1:26" s="28" customFormat="1" x14ac:dyDescent="0.25">
      <c r="A113" s="111" t="s">
        <v>449</v>
      </c>
      <c r="B113" s="111" t="s">
        <v>450</v>
      </c>
      <c r="C113" s="111" t="s">
        <v>203</v>
      </c>
      <c r="D113" s="26" t="s">
        <v>22</v>
      </c>
      <c r="E113" s="155">
        <v>36</v>
      </c>
      <c r="F113" s="155">
        <v>38</v>
      </c>
      <c r="G113" s="155">
        <v>34</v>
      </c>
      <c r="H113" s="155">
        <v>35</v>
      </c>
      <c r="I113" s="24">
        <f t="shared" si="11"/>
        <v>35.75</v>
      </c>
      <c r="J113" s="24">
        <f t="shared" si="19"/>
        <v>71.5</v>
      </c>
      <c r="K113" s="155">
        <v>65</v>
      </c>
      <c r="L113" s="155">
        <v>61</v>
      </c>
      <c r="M113" s="28">
        <v>66</v>
      </c>
      <c r="N113" s="30"/>
      <c r="O113" s="29">
        <f t="shared" si="12"/>
        <v>64</v>
      </c>
      <c r="P113" s="30">
        <v>40</v>
      </c>
      <c r="Q113" s="167">
        <v>34.5</v>
      </c>
      <c r="R113" s="28">
        <v>37</v>
      </c>
      <c r="S113" s="29">
        <f t="shared" si="13"/>
        <v>247</v>
      </c>
      <c r="T113" s="34" t="b">
        <f t="shared" si="14"/>
        <v>1</v>
      </c>
      <c r="U113" s="34" t="b">
        <f t="shared" si="20"/>
        <v>1</v>
      </c>
      <c r="V113" s="65" t="b">
        <f t="shared" si="15"/>
        <v>1</v>
      </c>
      <c r="W113" s="65" t="b">
        <f t="shared" si="16"/>
        <v>1</v>
      </c>
      <c r="X113" s="65" t="b">
        <f t="shared" si="17"/>
        <v>1</v>
      </c>
      <c r="Y113" s="65" t="b">
        <f t="shared" si="21"/>
        <v>1</v>
      </c>
      <c r="Z113" s="65" t="b">
        <f t="shared" si="18"/>
        <v>1</v>
      </c>
    </row>
    <row r="114" spans="1:26" s="28" customFormat="1" x14ac:dyDescent="0.25">
      <c r="A114" s="111" t="s">
        <v>452</v>
      </c>
      <c r="B114" s="111" t="s">
        <v>318</v>
      </c>
      <c r="C114" s="111" t="s">
        <v>181</v>
      </c>
      <c r="D114" s="26" t="s">
        <v>22</v>
      </c>
      <c r="E114" s="155">
        <v>36</v>
      </c>
      <c r="F114" s="155">
        <v>37</v>
      </c>
      <c r="G114" s="155">
        <v>34</v>
      </c>
      <c r="H114" s="155">
        <v>37</v>
      </c>
      <c r="I114" s="24">
        <f t="shared" si="11"/>
        <v>36</v>
      </c>
      <c r="J114" s="24">
        <f t="shared" si="19"/>
        <v>72</v>
      </c>
      <c r="K114" s="155">
        <v>61</v>
      </c>
      <c r="L114" s="155">
        <v>63</v>
      </c>
      <c r="M114" s="28">
        <v>66</v>
      </c>
      <c r="N114" s="30"/>
      <c r="O114" s="29">
        <f t="shared" si="12"/>
        <v>63.33</v>
      </c>
      <c r="P114" s="30">
        <v>40</v>
      </c>
      <c r="Q114" s="167">
        <v>45</v>
      </c>
      <c r="R114" s="28">
        <v>41</v>
      </c>
      <c r="S114" s="29">
        <f t="shared" si="13"/>
        <v>261.33</v>
      </c>
      <c r="T114" s="34" t="b">
        <f t="shared" si="14"/>
        <v>1</v>
      </c>
      <c r="U114" s="34" t="b">
        <f t="shared" si="20"/>
        <v>1</v>
      </c>
      <c r="V114" s="65" t="b">
        <f t="shared" si="15"/>
        <v>1</v>
      </c>
      <c r="W114" s="65" t="b">
        <f t="shared" si="16"/>
        <v>1</v>
      </c>
      <c r="X114" s="65" t="b">
        <f t="shared" si="17"/>
        <v>1</v>
      </c>
      <c r="Y114" s="65" t="b">
        <f t="shared" si="21"/>
        <v>1</v>
      </c>
      <c r="Z114" s="65" t="b">
        <f t="shared" si="18"/>
        <v>1</v>
      </c>
    </row>
    <row r="115" spans="1:26" s="28" customFormat="1" x14ac:dyDescent="0.25">
      <c r="A115" s="111" t="s">
        <v>454</v>
      </c>
      <c r="B115" s="111" t="s">
        <v>455</v>
      </c>
      <c r="C115" s="111" t="s">
        <v>113</v>
      </c>
      <c r="D115" s="26" t="s">
        <v>22</v>
      </c>
      <c r="E115" s="155">
        <v>36</v>
      </c>
      <c r="F115" s="155">
        <v>38</v>
      </c>
      <c r="G115" s="155">
        <v>37</v>
      </c>
      <c r="H115" s="155">
        <v>36</v>
      </c>
      <c r="I115" s="24">
        <f t="shared" si="11"/>
        <v>36.75</v>
      </c>
      <c r="J115" s="24">
        <f t="shared" si="19"/>
        <v>73.5</v>
      </c>
      <c r="K115" s="155">
        <v>61</v>
      </c>
      <c r="L115" s="155">
        <v>57</v>
      </c>
      <c r="M115" s="28">
        <v>64</v>
      </c>
      <c r="N115" s="30"/>
      <c r="O115" s="29">
        <f t="shared" si="12"/>
        <v>60.67</v>
      </c>
      <c r="P115" s="30">
        <v>30</v>
      </c>
      <c r="Q115" s="167">
        <v>36.5</v>
      </c>
      <c r="R115" s="28">
        <v>38</v>
      </c>
      <c r="S115" s="29">
        <f t="shared" si="13"/>
        <v>238.67</v>
      </c>
      <c r="T115" s="34" t="b">
        <f t="shared" si="14"/>
        <v>1</v>
      </c>
      <c r="U115" s="34" t="b">
        <f t="shared" si="20"/>
        <v>1</v>
      </c>
      <c r="V115" s="65" t="b">
        <f t="shared" si="15"/>
        <v>0</v>
      </c>
      <c r="W115" s="65" t="b">
        <f t="shared" si="16"/>
        <v>1</v>
      </c>
      <c r="X115" s="65" t="b">
        <f t="shared" si="17"/>
        <v>1</v>
      </c>
      <c r="Y115" s="65" t="b">
        <f t="shared" si="21"/>
        <v>1</v>
      </c>
      <c r="Z115" s="65" t="b">
        <f t="shared" si="18"/>
        <v>0</v>
      </c>
    </row>
    <row r="116" spans="1:26" s="28" customFormat="1" x14ac:dyDescent="0.25">
      <c r="A116" s="111" t="s">
        <v>457</v>
      </c>
      <c r="B116" s="111" t="s">
        <v>458</v>
      </c>
      <c r="C116" s="111" t="s">
        <v>132</v>
      </c>
      <c r="D116" s="26" t="s">
        <v>22</v>
      </c>
      <c r="E116" s="155">
        <v>34</v>
      </c>
      <c r="F116" s="155">
        <v>33</v>
      </c>
      <c r="G116" s="155">
        <v>33</v>
      </c>
      <c r="H116" s="155">
        <v>34</v>
      </c>
      <c r="I116" s="24">
        <f t="shared" si="11"/>
        <v>33.5</v>
      </c>
      <c r="J116" s="24">
        <f t="shared" si="19"/>
        <v>67</v>
      </c>
      <c r="K116" s="155">
        <v>37</v>
      </c>
      <c r="L116" s="155">
        <v>37</v>
      </c>
      <c r="M116" s="28">
        <v>44</v>
      </c>
      <c r="N116" s="30"/>
      <c r="O116" s="29">
        <f t="shared" si="12"/>
        <v>39.33</v>
      </c>
      <c r="P116" s="30">
        <v>40</v>
      </c>
      <c r="Q116" s="167" t="s">
        <v>827</v>
      </c>
      <c r="R116" s="28">
        <v>35</v>
      </c>
      <c r="S116" s="29" t="e">
        <f t="shared" si="13"/>
        <v>#VALUE!</v>
      </c>
      <c r="T116" s="34" t="b">
        <f t="shared" si="14"/>
        <v>1</v>
      </c>
      <c r="U116" s="34" t="b">
        <f t="shared" si="20"/>
        <v>0</v>
      </c>
      <c r="V116" s="65" t="b">
        <f t="shared" si="15"/>
        <v>1</v>
      </c>
      <c r="W116" s="65" t="e">
        <f t="shared" si="16"/>
        <v>#VALUE!</v>
      </c>
      <c r="X116" s="65" t="b">
        <f t="shared" si="17"/>
        <v>1</v>
      </c>
      <c r="Y116" s="65" t="e">
        <f t="shared" si="21"/>
        <v>#VALUE!</v>
      </c>
      <c r="Z116" s="65" t="e">
        <f t="shared" si="18"/>
        <v>#VALUE!</v>
      </c>
    </row>
    <row r="117" spans="1:26" s="28" customFormat="1" x14ac:dyDescent="0.25">
      <c r="A117" s="111" t="s">
        <v>460</v>
      </c>
      <c r="B117" s="111" t="s">
        <v>315</v>
      </c>
      <c r="C117" s="111" t="s">
        <v>221</v>
      </c>
      <c r="D117" s="26" t="s">
        <v>22</v>
      </c>
      <c r="E117" s="155">
        <v>32</v>
      </c>
      <c r="F117" s="155">
        <v>36</v>
      </c>
      <c r="G117" s="155">
        <v>37</v>
      </c>
      <c r="H117" s="155">
        <v>37</v>
      </c>
      <c r="I117" s="24">
        <f t="shared" si="11"/>
        <v>35.5</v>
      </c>
      <c r="J117" s="24">
        <f t="shared" si="19"/>
        <v>71</v>
      </c>
      <c r="K117" s="155">
        <v>64</v>
      </c>
      <c r="L117" s="155">
        <v>62</v>
      </c>
      <c r="M117" s="28">
        <v>64</v>
      </c>
      <c r="N117" s="30"/>
      <c r="O117" s="29">
        <f t="shared" si="12"/>
        <v>63.33</v>
      </c>
      <c r="P117" s="30">
        <v>40</v>
      </c>
      <c r="Q117" s="167">
        <v>36</v>
      </c>
      <c r="R117" s="28">
        <v>42</v>
      </c>
      <c r="S117" s="29">
        <f t="shared" si="13"/>
        <v>252.33</v>
      </c>
      <c r="T117" s="34" t="b">
        <f t="shared" si="14"/>
        <v>1</v>
      </c>
      <c r="U117" s="34" t="b">
        <f t="shared" si="20"/>
        <v>1</v>
      </c>
      <c r="V117" s="65" t="b">
        <f t="shared" si="15"/>
        <v>1</v>
      </c>
      <c r="W117" s="65" t="b">
        <f t="shared" si="16"/>
        <v>1</v>
      </c>
      <c r="X117" s="65" t="b">
        <f t="shared" si="17"/>
        <v>1</v>
      </c>
      <c r="Y117" s="65" t="b">
        <f t="shared" si="21"/>
        <v>1</v>
      </c>
      <c r="Z117" s="65" t="b">
        <f t="shared" si="18"/>
        <v>1</v>
      </c>
    </row>
    <row r="118" spans="1:26" s="28" customFormat="1" x14ac:dyDescent="0.25">
      <c r="A118" s="111" t="s">
        <v>401</v>
      </c>
      <c r="B118" s="111" t="s">
        <v>217</v>
      </c>
      <c r="C118" s="111" t="s">
        <v>164</v>
      </c>
      <c r="D118" s="26" t="s">
        <v>22</v>
      </c>
      <c r="E118" s="155">
        <v>36</v>
      </c>
      <c r="F118" s="155">
        <v>36</v>
      </c>
      <c r="G118" s="155">
        <v>34</v>
      </c>
      <c r="H118" s="155">
        <v>36</v>
      </c>
      <c r="I118" s="24">
        <f t="shared" si="11"/>
        <v>35.5</v>
      </c>
      <c r="J118" s="24">
        <f t="shared" si="19"/>
        <v>71</v>
      </c>
      <c r="K118" s="155">
        <v>55</v>
      </c>
      <c r="L118" s="155">
        <v>61</v>
      </c>
      <c r="M118" s="28">
        <v>57</v>
      </c>
      <c r="N118" s="30"/>
      <c r="O118" s="29">
        <f t="shared" si="12"/>
        <v>57.67</v>
      </c>
      <c r="P118" s="30">
        <v>40</v>
      </c>
      <c r="Q118" s="167">
        <v>39.5</v>
      </c>
      <c r="R118" s="28">
        <v>37</v>
      </c>
      <c r="S118" s="29">
        <f t="shared" si="13"/>
        <v>245.17</v>
      </c>
      <c r="T118" s="34" t="b">
        <f t="shared" si="14"/>
        <v>1</v>
      </c>
      <c r="U118" s="34" t="b">
        <f t="shared" si="20"/>
        <v>1</v>
      </c>
      <c r="V118" s="65" t="b">
        <f t="shared" si="15"/>
        <v>1</v>
      </c>
      <c r="W118" s="65" t="b">
        <f t="shared" si="16"/>
        <v>1</v>
      </c>
      <c r="X118" s="65" t="b">
        <f t="shared" si="17"/>
        <v>1</v>
      </c>
      <c r="Y118" s="65" t="b">
        <f t="shared" si="21"/>
        <v>1</v>
      </c>
      <c r="Z118" s="65" t="b">
        <f t="shared" si="18"/>
        <v>1</v>
      </c>
    </row>
    <row r="119" spans="1:26" s="28" customFormat="1" x14ac:dyDescent="0.25">
      <c r="A119" s="111" t="s">
        <v>463</v>
      </c>
      <c r="B119" s="111" t="s">
        <v>464</v>
      </c>
      <c r="C119" s="111" t="s">
        <v>171</v>
      </c>
      <c r="D119" s="26" t="s">
        <v>22</v>
      </c>
      <c r="E119" s="155">
        <v>36</v>
      </c>
      <c r="F119" s="155">
        <v>38</v>
      </c>
      <c r="G119" s="155">
        <v>37</v>
      </c>
      <c r="H119" s="155">
        <v>37</v>
      </c>
      <c r="I119" s="24">
        <f t="shared" si="11"/>
        <v>37</v>
      </c>
      <c r="J119" s="24">
        <f t="shared" si="19"/>
        <v>74</v>
      </c>
      <c r="K119" s="155">
        <v>67</v>
      </c>
      <c r="L119" s="155">
        <v>48</v>
      </c>
      <c r="M119" s="28">
        <v>73</v>
      </c>
      <c r="N119" s="30"/>
      <c r="O119" s="29">
        <f t="shared" si="12"/>
        <v>62.67</v>
      </c>
      <c r="P119" s="30">
        <v>40</v>
      </c>
      <c r="Q119" s="167">
        <v>37</v>
      </c>
      <c r="R119" s="28">
        <v>41</v>
      </c>
      <c r="S119" s="29">
        <f t="shared" si="13"/>
        <v>254.67</v>
      </c>
      <c r="T119" s="34" t="b">
        <f t="shared" si="14"/>
        <v>1</v>
      </c>
      <c r="U119" s="34" t="b">
        <f t="shared" si="20"/>
        <v>1</v>
      </c>
      <c r="V119" s="65" t="b">
        <f t="shared" si="15"/>
        <v>1</v>
      </c>
      <c r="W119" s="65" t="b">
        <f t="shared" si="16"/>
        <v>1</v>
      </c>
      <c r="X119" s="65" t="b">
        <f t="shared" si="17"/>
        <v>1</v>
      </c>
      <c r="Y119" s="65" t="b">
        <f t="shared" si="21"/>
        <v>1</v>
      </c>
      <c r="Z119" s="65" t="b">
        <f t="shared" si="18"/>
        <v>1</v>
      </c>
    </row>
    <row r="120" spans="1:26" s="28" customFormat="1" x14ac:dyDescent="0.25">
      <c r="A120" s="111" t="s">
        <v>466</v>
      </c>
      <c r="B120" s="111" t="s">
        <v>467</v>
      </c>
      <c r="C120" s="111" t="s">
        <v>153</v>
      </c>
      <c r="D120" s="26" t="s">
        <v>22</v>
      </c>
      <c r="E120" s="155">
        <v>33</v>
      </c>
      <c r="F120" s="155">
        <v>37</v>
      </c>
      <c r="G120" s="155">
        <v>32</v>
      </c>
      <c r="H120" s="155">
        <v>34</v>
      </c>
      <c r="I120" s="24">
        <f t="shared" si="11"/>
        <v>34</v>
      </c>
      <c r="J120" s="24">
        <f t="shared" si="19"/>
        <v>68</v>
      </c>
      <c r="K120" s="155">
        <v>67</v>
      </c>
      <c r="L120" s="155">
        <v>70</v>
      </c>
      <c r="M120" s="28">
        <v>63</v>
      </c>
      <c r="N120" s="30"/>
      <c r="O120" s="29">
        <f t="shared" si="12"/>
        <v>66.67</v>
      </c>
      <c r="P120" s="30">
        <v>40</v>
      </c>
      <c r="Q120" s="167">
        <v>35.5</v>
      </c>
      <c r="R120" s="28">
        <v>39</v>
      </c>
      <c r="S120" s="29">
        <f t="shared" si="13"/>
        <v>249.17</v>
      </c>
      <c r="T120" s="34" t="b">
        <f t="shared" si="14"/>
        <v>1</v>
      </c>
      <c r="U120" s="34" t="b">
        <f t="shared" si="20"/>
        <v>1</v>
      </c>
      <c r="V120" s="65" t="b">
        <f t="shared" si="15"/>
        <v>1</v>
      </c>
      <c r="W120" s="65" t="b">
        <f t="shared" si="16"/>
        <v>1</v>
      </c>
      <c r="X120" s="65" t="b">
        <f t="shared" si="17"/>
        <v>1</v>
      </c>
      <c r="Y120" s="65" t="b">
        <f t="shared" si="21"/>
        <v>1</v>
      </c>
      <c r="Z120" s="65" t="b">
        <f t="shared" si="18"/>
        <v>1</v>
      </c>
    </row>
    <row r="121" spans="1:26" s="28" customFormat="1" x14ac:dyDescent="0.25">
      <c r="A121" s="111" t="s">
        <v>469</v>
      </c>
      <c r="B121" s="111" t="s">
        <v>470</v>
      </c>
      <c r="C121" s="111" t="s">
        <v>128</v>
      </c>
      <c r="D121" s="26" t="s">
        <v>22</v>
      </c>
      <c r="E121" s="155">
        <v>36</v>
      </c>
      <c r="F121" s="155">
        <v>37</v>
      </c>
      <c r="G121" s="155">
        <v>38</v>
      </c>
      <c r="H121" s="155">
        <v>37</v>
      </c>
      <c r="I121" s="24">
        <f t="shared" si="11"/>
        <v>37</v>
      </c>
      <c r="J121" s="24">
        <f t="shared" si="19"/>
        <v>74</v>
      </c>
      <c r="K121" s="155">
        <v>63</v>
      </c>
      <c r="L121" s="155">
        <v>59</v>
      </c>
      <c r="M121" s="28">
        <v>67</v>
      </c>
      <c r="N121" s="30"/>
      <c r="O121" s="29">
        <f t="shared" si="12"/>
        <v>63</v>
      </c>
      <c r="P121" s="30">
        <v>40</v>
      </c>
      <c r="Q121" s="167">
        <v>34</v>
      </c>
      <c r="R121" s="28">
        <v>36</v>
      </c>
      <c r="S121" s="29">
        <f t="shared" si="13"/>
        <v>247</v>
      </c>
      <c r="T121" s="34" t="b">
        <f t="shared" si="14"/>
        <v>1</v>
      </c>
      <c r="U121" s="34" t="b">
        <f t="shared" si="20"/>
        <v>1</v>
      </c>
      <c r="V121" s="65" t="b">
        <f t="shared" si="15"/>
        <v>1</v>
      </c>
      <c r="W121" s="65" t="b">
        <f t="shared" si="16"/>
        <v>1</v>
      </c>
      <c r="X121" s="65" t="b">
        <f t="shared" si="17"/>
        <v>1</v>
      </c>
      <c r="Y121" s="65" t="b">
        <f t="shared" si="21"/>
        <v>1</v>
      </c>
      <c r="Z121" s="65" t="b">
        <f t="shared" si="18"/>
        <v>1</v>
      </c>
    </row>
    <row r="122" spans="1:26" s="28" customFormat="1" x14ac:dyDescent="0.25">
      <c r="A122" s="111" t="s">
        <v>472</v>
      </c>
      <c r="B122" s="111" t="s">
        <v>473</v>
      </c>
      <c r="C122" s="111" t="s">
        <v>171</v>
      </c>
      <c r="D122" s="26" t="s">
        <v>22</v>
      </c>
      <c r="E122" s="155">
        <v>38</v>
      </c>
      <c r="F122" s="155">
        <v>38</v>
      </c>
      <c r="G122" s="155">
        <v>38</v>
      </c>
      <c r="H122" s="155">
        <v>36</v>
      </c>
      <c r="I122" s="24">
        <f t="shared" si="11"/>
        <v>37.5</v>
      </c>
      <c r="J122" s="24">
        <f t="shared" si="19"/>
        <v>75</v>
      </c>
      <c r="K122" s="155">
        <v>69</v>
      </c>
      <c r="L122" s="155">
        <v>68</v>
      </c>
      <c r="M122" s="28">
        <v>72</v>
      </c>
      <c r="N122" s="30"/>
      <c r="O122" s="29">
        <f t="shared" si="12"/>
        <v>69.67</v>
      </c>
      <c r="P122" s="30">
        <v>40</v>
      </c>
      <c r="Q122" s="167">
        <v>29</v>
      </c>
      <c r="R122" s="28">
        <v>40</v>
      </c>
      <c r="S122" s="29">
        <f t="shared" si="13"/>
        <v>253.67</v>
      </c>
      <c r="T122" s="34" t="b">
        <f t="shared" si="14"/>
        <v>1</v>
      </c>
      <c r="U122" s="34" t="b">
        <f t="shared" si="20"/>
        <v>1</v>
      </c>
      <c r="V122" s="65" t="b">
        <f t="shared" si="15"/>
        <v>1</v>
      </c>
      <c r="W122" s="65" t="b">
        <f t="shared" si="16"/>
        <v>0</v>
      </c>
      <c r="X122" s="65" t="b">
        <f t="shared" si="17"/>
        <v>1</v>
      </c>
      <c r="Y122" s="65" t="b">
        <f t="shared" si="21"/>
        <v>1</v>
      </c>
      <c r="Z122" s="65" t="b">
        <f t="shared" si="18"/>
        <v>0</v>
      </c>
    </row>
    <row r="123" spans="1:26" s="28" customFormat="1" x14ac:dyDescent="0.25">
      <c r="A123" s="111" t="s">
        <v>475</v>
      </c>
      <c r="B123" s="111" t="s">
        <v>476</v>
      </c>
      <c r="C123" s="111" t="s">
        <v>157</v>
      </c>
      <c r="D123" s="26" t="s">
        <v>22</v>
      </c>
      <c r="E123" s="155">
        <v>29</v>
      </c>
      <c r="F123" s="155">
        <v>39</v>
      </c>
      <c r="G123" s="155">
        <v>37</v>
      </c>
      <c r="H123" s="155">
        <v>38</v>
      </c>
      <c r="I123" s="24">
        <f t="shared" si="11"/>
        <v>35.75</v>
      </c>
      <c r="J123" s="24">
        <f t="shared" si="19"/>
        <v>71.5</v>
      </c>
      <c r="K123" s="155">
        <v>65</v>
      </c>
      <c r="L123" s="155">
        <v>56</v>
      </c>
      <c r="M123" s="28">
        <v>66</v>
      </c>
      <c r="N123" s="30"/>
      <c r="O123" s="29">
        <f t="shared" si="12"/>
        <v>62.33</v>
      </c>
      <c r="P123" s="30">
        <v>40</v>
      </c>
      <c r="Q123" s="167">
        <v>32</v>
      </c>
      <c r="R123" s="28">
        <v>35</v>
      </c>
      <c r="S123" s="29">
        <f t="shared" si="13"/>
        <v>240.83</v>
      </c>
      <c r="T123" s="34" t="b">
        <f t="shared" si="14"/>
        <v>1</v>
      </c>
      <c r="U123" s="34" t="b">
        <f t="shared" si="20"/>
        <v>1</v>
      </c>
      <c r="V123" s="65" t="b">
        <f t="shared" si="15"/>
        <v>1</v>
      </c>
      <c r="W123" s="65" t="b">
        <f t="shared" si="16"/>
        <v>1</v>
      </c>
      <c r="X123" s="65" t="b">
        <f t="shared" si="17"/>
        <v>1</v>
      </c>
      <c r="Y123" s="65" t="b">
        <f t="shared" si="21"/>
        <v>1</v>
      </c>
      <c r="Z123" s="65" t="b">
        <f t="shared" si="18"/>
        <v>1</v>
      </c>
    </row>
    <row r="124" spans="1:26" s="28" customFormat="1" x14ac:dyDescent="0.25">
      <c r="A124" s="111" t="s">
        <v>478</v>
      </c>
      <c r="B124" s="111" t="s">
        <v>304</v>
      </c>
      <c r="C124" s="111" t="s">
        <v>128</v>
      </c>
      <c r="D124" s="26" t="s">
        <v>22</v>
      </c>
      <c r="E124" s="79">
        <v>34</v>
      </c>
      <c r="F124" s="79">
        <v>37</v>
      </c>
      <c r="G124" s="79">
        <v>36</v>
      </c>
      <c r="H124" s="155">
        <v>36</v>
      </c>
      <c r="I124" s="24">
        <f t="shared" si="11"/>
        <v>35.75</v>
      </c>
      <c r="J124" s="24">
        <f t="shared" si="19"/>
        <v>71.5</v>
      </c>
      <c r="K124" s="79">
        <v>53</v>
      </c>
      <c r="L124" s="79">
        <v>62</v>
      </c>
      <c r="M124" s="89">
        <v>76</v>
      </c>
      <c r="N124" s="90"/>
      <c r="O124" s="29">
        <f t="shared" si="12"/>
        <v>63.67</v>
      </c>
      <c r="P124" s="30">
        <v>40</v>
      </c>
      <c r="Q124" s="168">
        <v>35.5</v>
      </c>
      <c r="R124" s="89">
        <v>40</v>
      </c>
      <c r="S124" s="29">
        <f t="shared" si="13"/>
        <v>250.67</v>
      </c>
      <c r="T124" s="34" t="b">
        <f t="shared" si="14"/>
        <v>1</v>
      </c>
      <c r="U124" s="34" t="b">
        <f t="shared" si="20"/>
        <v>1</v>
      </c>
      <c r="V124" s="65" t="b">
        <f t="shared" si="15"/>
        <v>1</v>
      </c>
      <c r="W124" s="65" t="b">
        <f t="shared" si="16"/>
        <v>1</v>
      </c>
      <c r="X124" s="65" t="b">
        <f t="shared" si="17"/>
        <v>1</v>
      </c>
      <c r="Y124" s="65" t="b">
        <f t="shared" si="21"/>
        <v>1</v>
      </c>
      <c r="Z124" s="65" t="b">
        <f t="shared" si="18"/>
        <v>1</v>
      </c>
    </row>
    <row r="125" spans="1:26" s="28" customFormat="1" x14ac:dyDescent="0.25">
      <c r="A125" s="151" t="s">
        <v>826</v>
      </c>
      <c r="B125" s="111" t="s">
        <v>480</v>
      </c>
      <c r="C125" s="111" t="s">
        <v>481</v>
      </c>
      <c r="D125" s="26" t="s">
        <v>23</v>
      </c>
      <c r="E125" s="92">
        <v>36</v>
      </c>
      <c r="F125" s="155">
        <v>35</v>
      </c>
      <c r="G125" s="155">
        <v>35</v>
      </c>
      <c r="H125" s="155">
        <v>38</v>
      </c>
      <c r="I125" s="24">
        <f t="shared" si="11"/>
        <v>36</v>
      </c>
      <c r="J125" s="24">
        <f t="shared" si="19"/>
        <v>72</v>
      </c>
      <c r="K125" s="155">
        <v>71</v>
      </c>
      <c r="L125" s="155">
        <v>73</v>
      </c>
      <c r="M125" s="28">
        <v>70</v>
      </c>
      <c r="N125" s="30"/>
      <c r="O125" s="29">
        <f t="shared" si="12"/>
        <v>71.33</v>
      </c>
      <c r="P125" s="30">
        <v>40</v>
      </c>
      <c r="Q125" s="167">
        <v>34.5</v>
      </c>
      <c r="R125" s="28">
        <v>44</v>
      </c>
      <c r="S125" s="29">
        <f t="shared" si="13"/>
        <v>261.83</v>
      </c>
      <c r="T125" s="34" t="b">
        <f t="shared" si="14"/>
        <v>1</v>
      </c>
      <c r="U125" s="34" t="b">
        <f t="shared" si="20"/>
        <v>1</v>
      </c>
      <c r="V125" s="65" t="b">
        <f t="shared" si="15"/>
        <v>1</v>
      </c>
      <c r="W125" s="65" t="b">
        <f t="shared" si="16"/>
        <v>1</v>
      </c>
      <c r="X125" s="65" t="b">
        <f t="shared" si="17"/>
        <v>1</v>
      </c>
      <c r="Y125" s="65" t="b">
        <f t="shared" si="21"/>
        <v>1</v>
      </c>
      <c r="Z125" s="65" t="b">
        <f t="shared" si="18"/>
        <v>1</v>
      </c>
    </row>
    <row r="126" spans="1:26" s="28" customFormat="1" x14ac:dyDescent="0.25">
      <c r="A126" s="111" t="s">
        <v>483</v>
      </c>
      <c r="B126" s="111" t="s">
        <v>484</v>
      </c>
      <c r="C126" s="111" t="s">
        <v>113</v>
      </c>
      <c r="D126" s="26" t="s">
        <v>23</v>
      </c>
      <c r="E126" s="155">
        <v>35</v>
      </c>
      <c r="F126" s="155">
        <v>36</v>
      </c>
      <c r="G126" s="155">
        <v>32</v>
      </c>
      <c r="H126" s="155">
        <v>36</v>
      </c>
      <c r="I126" s="24">
        <f t="shared" si="11"/>
        <v>34.75</v>
      </c>
      <c r="J126" s="24">
        <f t="shared" si="19"/>
        <v>69.5</v>
      </c>
      <c r="K126" s="155">
        <v>58</v>
      </c>
      <c r="L126" s="155">
        <v>77</v>
      </c>
      <c r="M126" s="28">
        <v>71</v>
      </c>
      <c r="N126" s="30"/>
      <c r="O126" s="29">
        <f t="shared" si="12"/>
        <v>68.67</v>
      </c>
      <c r="P126" s="30">
        <v>40</v>
      </c>
      <c r="Q126" s="167">
        <v>39</v>
      </c>
      <c r="R126" s="28">
        <v>41</v>
      </c>
      <c r="S126" s="29">
        <f t="shared" si="13"/>
        <v>258.17</v>
      </c>
      <c r="T126" s="34" t="b">
        <f t="shared" si="14"/>
        <v>1</v>
      </c>
      <c r="U126" s="34" t="b">
        <f t="shared" si="20"/>
        <v>1</v>
      </c>
      <c r="V126" s="65" t="b">
        <f t="shared" si="15"/>
        <v>1</v>
      </c>
      <c r="W126" s="65" t="b">
        <f t="shared" si="16"/>
        <v>1</v>
      </c>
      <c r="X126" s="65" t="b">
        <f t="shared" si="17"/>
        <v>1</v>
      </c>
      <c r="Y126" s="65" t="b">
        <f t="shared" si="21"/>
        <v>1</v>
      </c>
      <c r="Z126" s="65" t="b">
        <f t="shared" si="18"/>
        <v>1</v>
      </c>
    </row>
    <row r="127" spans="1:26" s="28" customFormat="1" x14ac:dyDescent="0.25">
      <c r="A127" s="111" t="s">
        <v>486</v>
      </c>
      <c r="B127" s="111" t="s">
        <v>487</v>
      </c>
      <c r="C127" s="111" t="s">
        <v>124</v>
      </c>
      <c r="D127" s="26" t="s">
        <v>23</v>
      </c>
      <c r="E127" s="155">
        <v>29</v>
      </c>
      <c r="F127" s="155">
        <v>31</v>
      </c>
      <c r="G127" s="155">
        <v>31</v>
      </c>
      <c r="H127" s="155">
        <v>36</v>
      </c>
      <c r="I127" s="24">
        <f t="shared" si="11"/>
        <v>31.75</v>
      </c>
      <c r="J127" s="24">
        <f t="shared" si="19"/>
        <v>63.5</v>
      </c>
      <c r="K127" s="155">
        <v>32</v>
      </c>
      <c r="L127" s="155">
        <v>49</v>
      </c>
      <c r="M127" s="28">
        <v>56</v>
      </c>
      <c r="N127" s="30"/>
      <c r="O127" s="29">
        <f t="shared" si="12"/>
        <v>45.67</v>
      </c>
      <c r="P127" s="30">
        <v>30</v>
      </c>
      <c r="Q127" s="167">
        <v>17</v>
      </c>
      <c r="R127" s="28">
        <v>35</v>
      </c>
      <c r="S127" s="29">
        <f t="shared" si="13"/>
        <v>191.17</v>
      </c>
      <c r="T127" s="34" t="b">
        <f t="shared" si="14"/>
        <v>1</v>
      </c>
      <c r="U127" s="34" t="b">
        <f t="shared" si="20"/>
        <v>0</v>
      </c>
      <c r="V127" s="65" t="b">
        <f t="shared" si="15"/>
        <v>0</v>
      </c>
      <c r="W127" s="65" t="b">
        <f t="shared" si="16"/>
        <v>0</v>
      </c>
      <c r="X127" s="65" t="b">
        <f t="shared" si="17"/>
        <v>1</v>
      </c>
      <c r="Y127" s="65" t="b">
        <f t="shared" si="21"/>
        <v>0</v>
      </c>
      <c r="Z127" s="65" t="b">
        <f t="shared" si="18"/>
        <v>0</v>
      </c>
    </row>
    <row r="128" spans="1:26" s="28" customFormat="1" x14ac:dyDescent="0.25">
      <c r="A128" s="111" t="s">
        <v>489</v>
      </c>
      <c r="B128" s="111" t="s">
        <v>490</v>
      </c>
      <c r="C128" s="111" t="s">
        <v>240</v>
      </c>
      <c r="D128" s="26" t="s">
        <v>23</v>
      </c>
      <c r="E128" s="155">
        <v>26</v>
      </c>
      <c r="F128" s="155">
        <v>25</v>
      </c>
      <c r="G128" s="155">
        <v>28</v>
      </c>
      <c r="H128" s="155">
        <v>36</v>
      </c>
      <c r="I128" s="24">
        <f t="shared" si="11"/>
        <v>28.75</v>
      </c>
      <c r="J128" s="24">
        <f t="shared" si="19"/>
        <v>57.5</v>
      </c>
      <c r="K128" s="155">
        <v>28</v>
      </c>
      <c r="L128" s="155">
        <v>55</v>
      </c>
      <c r="M128" s="28">
        <v>58</v>
      </c>
      <c r="N128" s="30"/>
      <c r="O128" s="29">
        <f t="shared" si="12"/>
        <v>47</v>
      </c>
      <c r="P128" s="30">
        <v>40</v>
      </c>
      <c r="Q128" s="167">
        <v>26.5</v>
      </c>
      <c r="R128" s="28">
        <v>30</v>
      </c>
      <c r="S128" s="29">
        <f t="shared" si="13"/>
        <v>201</v>
      </c>
      <c r="T128" s="34" t="b">
        <f t="shared" si="14"/>
        <v>1</v>
      </c>
      <c r="U128" s="34" t="b">
        <f t="shared" si="20"/>
        <v>0</v>
      </c>
      <c r="V128" s="65" t="b">
        <f t="shared" si="15"/>
        <v>1</v>
      </c>
      <c r="W128" s="65" t="b">
        <f t="shared" si="16"/>
        <v>0</v>
      </c>
      <c r="X128" s="65" t="b">
        <f t="shared" si="17"/>
        <v>0</v>
      </c>
      <c r="Y128" s="65" t="b">
        <f t="shared" si="21"/>
        <v>0</v>
      </c>
      <c r="Z128" s="65" t="b">
        <f t="shared" si="18"/>
        <v>0</v>
      </c>
    </row>
    <row r="129" spans="1:26" s="28" customFormat="1" x14ac:dyDescent="0.25">
      <c r="A129" s="111" t="s">
        <v>492</v>
      </c>
      <c r="B129" s="111" t="s">
        <v>217</v>
      </c>
      <c r="C129" s="111" t="s">
        <v>120</v>
      </c>
      <c r="D129" s="26" t="s">
        <v>23</v>
      </c>
      <c r="E129" s="155">
        <v>38</v>
      </c>
      <c r="F129" s="155">
        <v>28</v>
      </c>
      <c r="G129" s="155">
        <v>31</v>
      </c>
      <c r="H129" s="155">
        <v>35</v>
      </c>
      <c r="I129" s="24">
        <f t="shared" si="11"/>
        <v>33</v>
      </c>
      <c r="J129" s="24">
        <f t="shared" si="19"/>
        <v>66</v>
      </c>
      <c r="K129" s="155">
        <v>28</v>
      </c>
      <c r="L129" s="155">
        <v>48</v>
      </c>
      <c r="M129" s="28">
        <v>51</v>
      </c>
      <c r="N129" s="30"/>
      <c r="O129" s="29">
        <f t="shared" si="12"/>
        <v>42.33</v>
      </c>
      <c r="P129" s="30">
        <v>40</v>
      </c>
      <c r="Q129" s="167">
        <v>20</v>
      </c>
      <c r="R129" s="28">
        <v>34</v>
      </c>
      <c r="S129" s="29">
        <f t="shared" si="13"/>
        <v>202.33</v>
      </c>
      <c r="T129" s="34" t="b">
        <f t="shared" si="14"/>
        <v>1</v>
      </c>
      <c r="U129" s="34" t="b">
        <f t="shared" si="20"/>
        <v>0</v>
      </c>
      <c r="V129" s="65" t="b">
        <f t="shared" si="15"/>
        <v>1</v>
      </c>
      <c r="W129" s="65" t="b">
        <f t="shared" si="16"/>
        <v>0</v>
      </c>
      <c r="X129" s="65" t="b">
        <f t="shared" si="17"/>
        <v>0</v>
      </c>
      <c r="Y129" s="65" t="b">
        <f t="shared" si="21"/>
        <v>0</v>
      </c>
      <c r="Z129" s="65" t="b">
        <f t="shared" si="18"/>
        <v>0</v>
      </c>
    </row>
    <row r="130" spans="1:26" s="28" customFormat="1" x14ac:dyDescent="0.25">
      <c r="A130" s="111" t="s">
        <v>494</v>
      </c>
      <c r="B130" s="111" t="s">
        <v>495</v>
      </c>
      <c r="C130" s="111" t="s">
        <v>203</v>
      </c>
      <c r="D130" s="26" t="s">
        <v>23</v>
      </c>
      <c r="E130" s="155">
        <v>37</v>
      </c>
      <c r="F130" s="155">
        <v>39</v>
      </c>
      <c r="G130" s="155">
        <v>31</v>
      </c>
      <c r="H130" s="155">
        <v>37</v>
      </c>
      <c r="I130" s="24">
        <f t="shared" ref="I130:I193" si="22">AVERAGE(E130,F130,G130,H130)</f>
        <v>36</v>
      </c>
      <c r="J130" s="24">
        <f t="shared" si="19"/>
        <v>72</v>
      </c>
      <c r="K130" s="155">
        <v>48</v>
      </c>
      <c r="L130" s="155">
        <v>59</v>
      </c>
      <c r="M130" s="28">
        <v>65</v>
      </c>
      <c r="N130" s="30"/>
      <c r="O130" s="29">
        <f t="shared" ref="O130:O193" si="23">AVERAGE(K130,L130,M130,N130)</f>
        <v>57.33</v>
      </c>
      <c r="P130" s="30">
        <v>40</v>
      </c>
      <c r="Q130" s="167">
        <v>38</v>
      </c>
      <c r="R130" s="28">
        <v>41</v>
      </c>
      <c r="S130" s="29">
        <f t="shared" ref="S130:S193" si="24">SUM(J130 + O130 +P130 + Q130 + R130)</f>
        <v>248.33</v>
      </c>
      <c r="T130" s="34" t="b">
        <f t="shared" ref="T130:T193" si="25">IF(J130,J130&gt;=56,J130&lt;56)</f>
        <v>1</v>
      </c>
      <c r="U130" s="34" t="b">
        <f t="shared" si="20"/>
        <v>1</v>
      </c>
      <c r="V130" s="65" t="b">
        <f t="shared" ref="V130:V193" si="26">IF(P130,P130=40)</f>
        <v>1</v>
      </c>
      <c r="W130" s="65" t="b">
        <f t="shared" ref="W130:W186" si="27">IF(Q130,Q130&gt;=32,Q130&lt;32)</f>
        <v>1</v>
      </c>
      <c r="X130" s="65" t="b">
        <f t="shared" ref="X130:X186" si="28">IF(R130,R130&gt;=35,R130&lt;35)</f>
        <v>1</v>
      </c>
      <c r="Y130" s="65" t="b">
        <f t="shared" si="21"/>
        <v>1</v>
      </c>
      <c r="Z130" s="65" t="b">
        <f t="shared" ref="Z130:Z193" si="29">AND(T130:Y130)</f>
        <v>1</v>
      </c>
    </row>
    <row r="131" spans="1:26" s="28" customFormat="1" x14ac:dyDescent="0.25">
      <c r="A131" s="111" t="s">
        <v>497</v>
      </c>
      <c r="B131" s="111" t="s">
        <v>498</v>
      </c>
      <c r="C131" s="111" t="s">
        <v>146</v>
      </c>
      <c r="D131" s="26" t="s">
        <v>23</v>
      </c>
      <c r="E131" s="155">
        <v>30</v>
      </c>
      <c r="F131" s="155">
        <v>32</v>
      </c>
      <c r="G131" s="155">
        <v>31</v>
      </c>
      <c r="H131" s="155">
        <v>39</v>
      </c>
      <c r="I131" s="24">
        <f t="shared" si="22"/>
        <v>33</v>
      </c>
      <c r="J131" s="24">
        <f t="shared" ref="J131:J194" si="30">I131*2</f>
        <v>66</v>
      </c>
      <c r="K131" s="155">
        <v>28</v>
      </c>
      <c r="L131" s="155">
        <v>44</v>
      </c>
      <c r="M131" s="28">
        <v>54</v>
      </c>
      <c r="N131" s="30"/>
      <c r="O131" s="29">
        <f t="shared" si="23"/>
        <v>42</v>
      </c>
      <c r="P131" s="30">
        <v>40</v>
      </c>
      <c r="Q131" s="167">
        <v>38</v>
      </c>
      <c r="R131" s="28">
        <v>36</v>
      </c>
      <c r="S131" s="29">
        <f t="shared" si="24"/>
        <v>222</v>
      </c>
      <c r="T131" s="34" t="b">
        <f t="shared" si="25"/>
        <v>1</v>
      </c>
      <c r="U131" s="34" t="b">
        <f t="shared" ref="U131:U180" si="31">IF(O131,O131&gt;=56,O131&lt;56)</f>
        <v>0</v>
      </c>
      <c r="V131" s="65" t="b">
        <f t="shared" si="26"/>
        <v>1</v>
      </c>
      <c r="W131" s="65" t="b">
        <f t="shared" si="27"/>
        <v>1</v>
      </c>
      <c r="X131" s="65" t="b">
        <f t="shared" si="28"/>
        <v>1</v>
      </c>
      <c r="Y131" s="65" t="b">
        <f t="shared" ref="Y131:Y194" si="32">IF(S131,S131&gt;=207,S131&lt;207)</f>
        <v>1</v>
      </c>
      <c r="Z131" s="65" t="b">
        <f t="shared" si="29"/>
        <v>0</v>
      </c>
    </row>
    <row r="132" spans="1:26" s="28" customFormat="1" x14ac:dyDescent="0.25">
      <c r="A132" s="111" t="s">
        <v>500</v>
      </c>
      <c r="B132" s="111" t="s">
        <v>501</v>
      </c>
      <c r="C132" s="111" t="s">
        <v>240</v>
      </c>
      <c r="D132" s="26" t="s">
        <v>23</v>
      </c>
      <c r="E132" s="155">
        <v>30</v>
      </c>
      <c r="F132" s="155">
        <v>28</v>
      </c>
      <c r="G132" s="155">
        <v>27</v>
      </c>
      <c r="H132" s="155">
        <v>37</v>
      </c>
      <c r="I132" s="24">
        <f t="shared" si="22"/>
        <v>30.5</v>
      </c>
      <c r="J132" s="24">
        <f t="shared" si="30"/>
        <v>61</v>
      </c>
      <c r="K132" s="155">
        <v>60</v>
      </c>
      <c r="L132" s="155">
        <v>62</v>
      </c>
      <c r="M132" s="28">
        <v>60</v>
      </c>
      <c r="N132" s="30"/>
      <c r="O132" s="29">
        <f t="shared" si="23"/>
        <v>60.67</v>
      </c>
      <c r="P132" s="30">
        <v>40</v>
      </c>
      <c r="Q132" s="167">
        <v>35</v>
      </c>
      <c r="R132" s="28">
        <v>36</v>
      </c>
      <c r="S132" s="29">
        <f t="shared" si="24"/>
        <v>232.67</v>
      </c>
      <c r="T132" s="34" t="b">
        <f t="shared" si="25"/>
        <v>1</v>
      </c>
      <c r="U132" s="34" t="b">
        <f t="shared" si="31"/>
        <v>1</v>
      </c>
      <c r="V132" s="65" t="b">
        <f t="shared" si="26"/>
        <v>1</v>
      </c>
      <c r="W132" s="65" t="b">
        <f t="shared" si="27"/>
        <v>1</v>
      </c>
      <c r="X132" s="65" t="b">
        <f t="shared" si="28"/>
        <v>1</v>
      </c>
      <c r="Y132" s="65" t="b">
        <f t="shared" si="32"/>
        <v>1</v>
      </c>
      <c r="Z132" s="65" t="b">
        <f t="shared" si="29"/>
        <v>1</v>
      </c>
    </row>
    <row r="133" spans="1:26" s="28" customFormat="1" x14ac:dyDescent="0.25">
      <c r="A133" s="111" t="s">
        <v>503</v>
      </c>
      <c r="B133" s="111" t="s">
        <v>211</v>
      </c>
      <c r="C133" s="111" t="s">
        <v>348</v>
      </c>
      <c r="D133" s="26" t="s">
        <v>23</v>
      </c>
      <c r="E133" s="155">
        <v>34</v>
      </c>
      <c r="F133" s="155">
        <v>30</v>
      </c>
      <c r="G133" s="155">
        <v>31</v>
      </c>
      <c r="H133" s="155">
        <v>37</v>
      </c>
      <c r="I133" s="24">
        <f t="shared" si="22"/>
        <v>33</v>
      </c>
      <c r="J133" s="24">
        <f t="shared" si="30"/>
        <v>66</v>
      </c>
      <c r="K133" s="155">
        <v>65</v>
      </c>
      <c r="L133" s="155">
        <v>59</v>
      </c>
      <c r="M133" s="28">
        <v>64</v>
      </c>
      <c r="N133" s="30"/>
      <c r="O133" s="29">
        <f t="shared" si="23"/>
        <v>62.67</v>
      </c>
      <c r="P133" s="30">
        <v>40</v>
      </c>
      <c r="Q133" s="167">
        <v>32</v>
      </c>
      <c r="R133" s="28">
        <v>39</v>
      </c>
      <c r="S133" s="29">
        <f t="shared" si="24"/>
        <v>239.67</v>
      </c>
      <c r="T133" s="34" t="b">
        <f t="shared" si="25"/>
        <v>1</v>
      </c>
      <c r="U133" s="34" t="b">
        <f t="shared" si="31"/>
        <v>1</v>
      </c>
      <c r="V133" s="65" t="b">
        <f t="shared" si="26"/>
        <v>1</v>
      </c>
      <c r="W133" s="65" t="b">
        <f t="shared" si="27"/>
        <v>1</v>
      </c>
      <c r="X133" s="65" t="b">
        <f t="shared" si="28"/>
        <v>1</v>
      </c>
      <c r="Y133" s="65" t="b">
        <f t="shared" si="32"/>
        <v>1</v>
      </c>
      <c r="Z133" s="65" t="b">
        <f t="shared" si="29"/>
        <v>1</v>
      </c>
    </row>
    <row r="134" spans="1:26" x14ac:dyDescent="0.25">
      <c r="A134" s="111" t="s">
        <v>505</v>
      </c>
      <c r="B134" s="111" t="s">
        <v>506</v>
      </c>
      <c r="C134" s="111" t="s">
        <v>128</v>
      </c>
      <c r="D134" s="26" t="s">
        <v>23</v>
      </c>
      <c r="E134" s="155">
        <v>32</v>
      </c>
      <c r="F134" s="155">
        <v>35</v>
      </c>
      <c r="G134" s="155">
        <v>32</v>
      </c>
      <c r="H134" s="155">
        <v>37</v>
      </c>
      <c r="I134" s="24">
        <f t="shared" si="22"/>
        <v>34</v>
      </c>
      <c r="J134" s="24">
        <f t="shared" si="30"/>
        <v>68</v>
      </c>
      <c r="K134" s="155">
        <v>52</v>
      </c>
      <c r="L134" s="155">
        <v>50</v>
      </c>
      <c r="M134" s="28">
        <v>50</v>
      </c>
      <c r="N134" s="30"/>
      <c r="O134" s="29">
        <f t="shared" si="23"/>
        <v>50.67</v>
      </c>
      <c r="P134" s="30">
        <v>40</v>
      </c>
      <c r="Q134" s="167">
        <v>38</v>
      </c>
      <c r="R134" s="28">
        <v>37</v>
      </c>
      <c r="S134" s="29">
        <f t="shared" si="24"/>
        <v>233.67</v>
      </c>
      <c r="T134" s="34" t="b">
        <f t="shared" si="25"/>
        <v>1</v>
      </c>
      <c r="U134" s="34" t="b">
        <f t="shared" si="31"/>
        <v>0</v>
      </c>
      <c r="V134" s="65" t="b">
        <f t="shared" si="26"/>
        <v>1</v>
      </c>
      <c r="W134" s="65" t="b">
        <f t="shared" si="27"/>
        <v>1</v>
      </c>
      <c r="X134" s="65" t="b">
        <f t="shared" si="28"/>
        <v>1</v>
      </c>
      <c r="Y134" s="65" t="b">
        <f t="shared" si="32"/>
        <v>1</v>
      </c>
      <c r="Z134" s="65" t="b">
        <f t="shared" si="29"/>
        <v>0</v>
      </c>
    </row>
    <row r="135" spans="1:26" s="28" customFormat="1" x14ac:dyDescent="0.25">
      <c r="A135" s="111" t="s">
        <v>508</v>
      </c>
      <c r="B135" s="111" t="s">
        <v>509</v>
      </c>
      <c r="C135" s="111" t="s">
        <v>181</v>
      </c>
      <c r="D135" s="26" t="s">
        <v>23</v>
      </c>
      <c r="E135" s="155">
        <v>32</v>
      </c>
      <c r="F135" s="155">
        <v>33</v>
      </c>
      <c r="G135" s="155">
        <v>32</v>
      </c>
      <c r="H135" s="155">
        <v>37</v>
      </c>
      <c r="I135" s="24">
        <f t="shared" si="22"/>
        <v>33.5</v>
      </c>
      <c r="J135" s="24">
        <f t="shared" si="30"/>
        <v>67</v>
      </c>
      <c r="K135" s="155">
        <v>52</v>
      </c>
      <c r="L135" s="155">
        <v>55</v>
      </c>
      <c r="M135" s="28">
        <v>55</v>
      </c>
      <c r="N135" s="30"/>
      <c r="O135" s="29">
        <f t="shared" si="23"/>
        <v>54</v>
      </c>
      <c r="P135" s="30">
        <v>40</v>
      </c>
      <c r="Q135" s="167">
        <v>31</v>
      </c>
      <c r="R135" s="28">
        <v>39</v>
      </c>
      <c r="S135" s="29">
        <f t="shared" si="24"/>
        <v>231</v>
      </c>
      <c r="T135" s="34" t="b">
        <f t="shared" si="25"/>
        <v>1</v>
      </c>
      <c r="U135" s="34" t="b">
        <f t="shared" si="31"/>
        <v>0</v>
      </c>
      <c r="V135" s="65" t="b">
        <f t="shared" si="26"/>
        <v>1</v>
      </c>
      <c r="W135" s="65" t="b">
        <f t="shared" si="27"/>
        <v>0</v>
      </c>
      <c r="X135" s="65" t="b">
        <f t="shared" si="28"/>
        <v>1</v>
      </c>
      <c r="Y135" s="65" t="b">
        <f t="shared" si="32"/>
        <v>1</v>
      </c>
      <c r="Z135" s="65" t="b">
        <f t="shared" si="29"/>
        <v>0</v>
      </c>
    </row>
    <row r="136" spans="1:26" s="28" customFormat="1" x14ac:dyDescent="0.25">
      <c r="A136" s="111" t="s">
        <v>511</v>
      </c>
      <c r="B136" s="111" t="s">
        <v>512</v>
      </c>
      <c r="C136" s="111" t="s">
        <v>164</v>
      </c>
      <c r="D136" s="26" t="s">
        <v>23</v>
      </c>
      <c r="E136" s="155">
        <v>35</v>
      </c>
      <c r="F136" s="155">
        <v>30</v>
      </c>
      <c r="G136" s="155">
        <v>32</v>
      </c>
      <c r="H136" s="155">
        <v>38</v>
      </c>
      <c r="I136" s="24">
        <f t="shared" si="22"/>
        <v>33.75</v>
      </c>
      <c r="J136" s="24">
        <f t="shared" si="30"/>
        <v>67.5</v>
      </c>
      <c r="K136" s="155">
        <v>56</v>
      </c>
      <c r="L136" s="155">
        <v>51</v>
      </c>
      <c r="M136" s="28">
        <v>65</v>
      </c>
      <c r="N136" s="30"/>
      <c r="O136" s="29">
        <f t="shared" si="23"/>
        <v>57.33</v>
      </c>
      <c r="P136" s="30">
        <v>40</v>
      </c>
      <c r="Q136" s="167">
        <v>34</v>
      </c>
      <c r="R136" s="28">
        <v>37</v>
      </c>
      <c r="S136" s="29">
        <f t="shared" si="24"/>
        <v>235.83</v>
      </c>
      <c r="T136" s="34" t="b">
        <f t="shared" si="25"/>
        <v>1</v>
      </c>
      <c r="U136" s="34" t="b">
        <f t="shared" si="31"/>
        <v>1</v>
      </c>
      <c r="V136" s="65" t="b">
        <f t="shared" si="26"/>
        <v>1</v>
      </c>
      <c r="W136" s="65" t="b">
        <f t="shared" si="27"/>
        <v>1</v>
      </c>
      <c r="X136" s="65" t="b">
        <f t="shared" si="28"/>
        <v>1</v>
      </c>
      <c r="Y136" s="65" t="b">
        <f t="shared" si="32"/>
        <v>1</v>
      </c>
      <c r="Z136" s="65" t="b">
        <f t="shared" si="29"/>
        <v>1</v>
      </c>
    </row>
    <row r="137" spans="1:26" s="28" customFormat="1" x14ac:dyDescent="0.25">
      <c r="A137" s="111" t="s">
        <v>514</v>
      </c>
      <c r="B137" s="111" t="s">
        <v>515</v>
      </c>
      <c r="C137" s="111" t="s">
        <v>113</v>
      </c>
      <c r="D137" s="26" t="s">
        <v>23</v>
      </c>
      <c r="E137" s="155">
        <v>36</v>
      </c>
      <c r="F137" s="155">
        <v>35</v>
      </c>
      <c r="G137" s="155">
        <v>29</v>
      </c>
      <c r="H137" s="155">
        <v>38</v>
      </c>
      <c r="I137" s="24">
        <f t="shared" si="22"/>
        <v>34.5</v>
      </c>
      <c r="J137" s="24">
        <f t="shared" si="30"/>
        <v>69</v>
      </c>
      <c r="K137" s="155">
        <v>65</v>
      </c>
      <c r="L137" s="155">
        <v>65</v>
      </c>
      <c r="M137" s="28">
        <v>64</v>
      </c>
      <c r="N137" s="30"/>
      <c r="O137" s="29">
        <f t="shared" si="23"/>
        <v>64.67</v>
      </c>
      <c r="P137" s="30">
        <v>40</v>
      </c>
      <c r="Q137" s="167">
        <v>43</v>
      </c>
      <c r="R137" s="28">
        <v>43</v>
      </c>
      <c r="S137" s="29">
        <f t="shared" si="24"/>
        <v>259.67</v>
      </c>
      <c r="T137" s="34" t="b">
        <f t="shared" si="25"/>
        <v>1</v>
      </c>
      <c r="U137" s="34" t="b">
        <f t="shared" si="31"/>
        <v>1</v>
      </c>
      <c r="V137" s="65" t="b">
        <f t="shared" si="26"/>
        <v>1</v>
      </c>
      <c r="W137" s="65" t="b">
        <f t="shared" si="27"/>
        <v>1</v>
      </c>
      <c r="X137" s="65" t="b">
        <f t="shared" si="28"/>
        <v>1</v>
      </c>
      <c r="Y137" s="65" t="b">
        <f t="shared" si="32"/>
        <v>1</v>
      </c>
      <c r="Z137" s="65" t="b">
        <f t="shared" si="29"/>
        <v>1</v>
      </c>
    </row>
    <row r="138" spans="1:26" s="28" customFormat="1" x14ac:dyDescent="0.25">
      <c r="A138" s="111" t="s">
        <v>517</v>
      </c>
      <c r="B138" s="111" t="s">
        <v>518</v>
      </c>
      <c r="C138" s="111" t="s">
        <v>181</v>
      </c>
      <c r="D138" s="26" t="s">
        <v>23</v>
      </c>
      <c r="E138" s="155">
        <v>33</v>
      </c>
      <c r="F138" s="155">
        <v>36</v>
      </c>
      <c r="G138" s="155">
        <v>32</v>
      </c>
      <c r="H138" s="155">
        <v>38</v>
      </c>
      <c r="I138" s="24">
        <f t="shared" si="22"/>
        <v>34.75</v>
      </c>
      <c r="J138" s="24">
        <f t="shared" si="30"/>
        <v>69.5</v>
      </c>
      <c r="K138" s="155">
        <v>66</v>
      </c>
      <c r="L138" s="155">
        <v>70</v>
      </c>
      <c r="M138" s="28">
        <v>74</v>
      </c>
      <c r="N138" s="30"/>
      <c r="O138" s="29">
        <f t="shared" si="23"/>
        <v>70</v>
      </c>
      <c r="P138" s="30">
        <v>40</v>
      </c>
      <c r="Q138" s="167">
        <v>40</v>
      </c>
      <c r="R138" s="28">
        <v>33</v>
      </c>
      <c r="S138" s="29">
        <f t="shared" si="24"/>
        <v>252.5</v>
      </c>
      <c r="T138" s="34" t="b">
        <f t="shared" si="25"/>
        <v>1</v>
      </c>
      <c r="U138" s="34" t="b">
        <f t="shared" si="31"/>
        <v>1</v>
      </c>
      <c r="V138" s="65" t="b">
        <f t="shared" si="26"/>
        <v>1</v>
      </c>
      <c r="W138" s="65" t="b">
        <f t="shared" si="27"/>
        <v>1</v>
      </c>
      <c r="X138" s="65" t="b">
        <f t="shared" si="28"/>
        <v>0</v>
      </c>
      <c r="Y138" s="65" t="b">
        <f t="shared" si="32"/>
        <v>1</v>
      </c>
      <c r="Z138" s="65" t="b">
        <f t="shared" si="29"/>
        <v>0</v>
      </c>
    </row>
    <row r="139" spans="1:26" s="28" customFormat="1" x14ac:dyDescent="0.25">
      <c r="A139" s="111" t="s">
        <v>520</v>
      </c>
      <c r="B139" s="111" t="s">
        <v>521</v>
      </c>
      <c r="C139" s="111" t="s">
        <v>153</v>
      </c>
      <c r="D139" s="26" t="s">
        <v>23</v>
      </c>
      <c r="E139" s="155">
        <v>24</v>
      </c>
      <c r="F139" s="155">
        <v>31</v>
      </c>
      <c r="G139" s="155">
        <v>30</v>
      </c>
      <c r="H139" s="155">
        <v>36</v>
      </c>
      <c r="I139" s="24">
        <f t="shared" si="22"/>
        <v>30.25</v>
      </c>
      <c r="J139" s="24">
        <f t="shared" si="30"/>
        <v>60.5</v>
      </c>
      <c r="K139" s="155">
        <v>64</v>
      </c>
      <c r="L139" s="155">
        <v>42</v>
      </c>
      <c r="M139" s="28">
        <v>58</v>
      </c>
      <c r="N139" s="30"/>
      <c r="O139" s="29">
        <f t="shared" si="23"/>
        <v>54.67</v>
      </c>
      <c r="P139" s="30">
        <v>40</v>
      </c>
      <c r="Q139" s="167">
        <v>39</v>
      </c>
      <c r="R139" s="28">
        <v>36</v>
      </c>
      <c r="S139" s="29">
        <f t="shared" si="24"/>
        <v>230.17</v>
      </c>
      <c r="T139" s="34" t="b">
        <f t="shared" si="25"/>
        <v>1</v>
      </c>
      <c r="U139" s="34" t="b">
        <f t="shared" si="31"/>
        <v>0</v>
      </c>
      <c r="V139" s="65" t="b">
        <f t="shared" si="26"/>
        <v>1</v>
      </c>
      <c r="W139" s="65" t="b">
        <f t="shared" si="27"/>
        <v>1</v>
      </c>
      <c r="X139" s="65" t="b">
        <f t="shared" si="28"/>
        <v>1</v>
      </c>
      <c r="Y139" s="65" t="b">
        <f t="shared" si="32"/>
        <v>1</v>
      </c>
      <c r="Z139" s="65" t="b">
        <f t="shared" si="29"/>
        <v>0</v>
      </c>
    </row>
    <row r="140" spans="1:26" s="28" customFormat="1" x14ac:dyDescent="0.25">
      <c r="A140" s="111" t="s">
        <v>523</v>
      </c>
      <c r="B140" s="111" t="s">
        <v>524</v>
      </c>
      <c r="C140" s="111" t="s">
        <v>124</v>
      </c>
      <c r="D140" s="26" t="s">
        <v>23</v>
      </c>
      <c r="E140" s="155">
        <v>32</v>
      </c>
      <c r="F140" s="155">
        <v>37</v>
      </c>
      <c r="G140" s="155">
        <v>33</v>
      </c>
      <c r="H140" s="155">
        <v>38</v>
      </c>
      <c r="I140" s="24">
        <f t="shared" si="22"/>
        <v>35</v>
      </c>
      <c r="J140" s="24">
        <f t="shared" si="30"/>
        <v>70</v>
      </c>
      <c r="K140" s="155">
        <v>60</v>
      </c>
      <c r="L140" s="155">
        <v>74</v>
      </c>
      <c r="M140" s="28">
        <v>73</v>
      </c>
      <c r="N140" s="30"/>
      <c r="O140" s="29">
        <f t="shared" si="23"/>
        <v>69</v>
      </c>
      <c r="P140" s="30">
        <v>30</v>
      </c>
      <c r="Q140" s="167">
        <v>40</v>
      </c>
      <c r="R140" s="28">
        <v>39</v>
      </c>
      <c r="S140" s="29">
        <f t="shared" si="24"/>
        <v>248</v>
      </c>
      <c r="T140" s="34" t="b">
        <f t="shared" si="25"/>
        <v>1</v>
      </c>
      <c r="U140" s="34" t="b">
        <f t="shared" si="31"/>
        <v>1</v>
      </c>
      <c r="V140" s="65" t="b">
        <f t="shared" si="26"/>
        <v>0</v>
      </c>
      <c r="W140" s="65" t="b">
        <f t="shared" si="27"/>
        <v>1</v>
      </c>
      <c r="X140" s="65" t="b">
        <f t="shared" si="28"/>
        <v>1</v>
      </c>
      <c r="Y140" s="65" t="b">
        <f t="shared" si="32"/>
        <v>1</v>
      </c>
      <c r="Z140" s="65" t="b">
        <f t="shared" si="29"/>
        <v>0</v>
      </c>
    </row>
    <row r="141" spans="1:26" s="28" customFormat="1" x14ac:dyDescent="0.25">
      <c r="A141" s="111" t="s">
        <v>526</v>
      </c>
      <c r="B141" s="111" t="s">
        <v>527</v>
      </c>
      <c r="C141" s="111" t="s">
        <v>221</v>
      </c>
      <c r="D141" s="26" t="s">
        <v>23</v>
      </c>
      <c r="E141" s="155">
        <v>32</v>
      </c>
      <c r="F141" s="155">
        <v>32</v>
      </c>
      <c r="G141" s="155">
        <v>34</v>
      </c>
      <c r="H141" s="155">
        <v>35</v>
      </c>
      <c r="I141" s="24">
        <f t="shared" si="22"/>
        <v>33.25</v>
      </c>
      <c r="J141" s="24">
        <f t="shared" si="30"/>
        <v>66.5</v>
      </c>
      <c r="K141" s="155">
        <v>46</v>
      </c>
      <c r="L141" s="155">
        <v>54</v>
      </c>
      <c r="M141" s="28">
        <v>59</v>
      </c>
      <c r="N141" s="30"/>
      <c r="O141" s="29">
        <f t="shared" si="23"/>
        <v>53</v>
      </c>
      <c r="P141" s="30">
        <v>40</v>
      </c>
      <c r="Q141" s="167">
        <v>36</v>
      </c>
      <c r="R141" s="28">
        <v>41</v>
      </c>
      <c r="S141" s="29">
        <f t="shared" si="24"/>
        <v>236.5</v>
      </c>
      <c r="T141" s="34" t="b">
        <f t="shared" si="25"/>
        <v>1</v>
      </c>
      <c r="U141" s="34" t="b">
        <f t="shared" si="31"/>
        <v>0</v>
      </c>
      <c r="V141" s="65" t="b">
        <f t="shared" si="26"/>
        <v>1</v>
      </c>
      <c r="W141" s="65" t="b">
        <f t="shared" si="27"/>
        <v>1</v>
      </c>
      <c r="X141" s="65" t="b">
        <f t="shared" si="28"/>
        <v>1</v>
      </c>
      <c r="Y141" s="65" t="b">
        <f t="shared" si="32"/>
        <v>1</v>
      </c>
      <c r="Z141" s="65" t="b">
        <f t="shared" si="29"/>
        <v>0</v>
      </c>
    </row>
    <row r="142" spans="1:26" s="28" customFormat="1" x14ac:dyDescent="0.25">
      <c r="A142" s="111" t="s">
        <v>529</v>
      </c>
      <c r="B142" s="111" t="s">
        <v>530</v>
      </c>
      <c r="C142" s="111" t="s">
        <v>171</v>
      </c>
      <c r="D142" s="26" t="s">
        <v>23</v>
      </c>
      <c r="E142" s="155">
        <v>38</v>
      </c>
      <c r="F142" s="155">
        <v>36</v>
      </c>
      <c r="G142" s="155">
        <v>31</v>
      </c>
      <c r="H142" s="155">
        <v>38</v>
      </c>
      <c r="I142" s="24">
        <f t="shared" si="22"/>
        <v>35.75</v>
      </c>
      <c r="J142" s="24">
        <f t="shared" si="30"/>
        <v>71.5</v>
      </c>
      <c r="K142" s="155">
        <v>69</v>
      </c>
      <c r="L142" s="155">
        <v>69</v>
      </c>
      <c r="M142" s="28">
        <v>70</v>
      </c>
      <c r="N142" s="30"/>
      <c r="O142" s="29">
        <f t="shared" si="23"/>
        <v>69.33</v>
      </c>
      <c r="P142" s="30">
        <v>40</v>
      </c>
      <c r="Q142" s="167">
        <v>39</v>
      </c>
      <c r="R142" s="28">
        <v>37</v>
      </c>
      <c r="S142" s="29">
        <f t="shared" si="24"/>
        <v>256.83</v>
      </c>
      <c r="T142" s="34" t="b">
        <f t="shared" si="25"/>
        <v>1</v>
      </c>
      <c r="U142" s="34" t="b">
        <f t="shared" si="31"/>
        <v>1</v>
      </c>
      <c r="V142" s="65" t="b">
        <f t="shared" si="26"/>
        <v>1</v>
      </c>
      <c r="W142" s="65" t="b">
        <f t="shared" si="27"/>
        <v>1</v>
      </c>
      <c r="X142" s="65" t="b">
        <f t="shared" si="28"/>
        <v>1</v>
      </c>
      <c r="Y142" s="65" t="b">
        <f t="shared" si="32"/>
        <v>1</v>
      </c>
      <c r="Z142" s="65" t="b">
        <f t="shared" si="29"/>
        <v>1</v>
      </c>
    </row>
    <row r="143" spans="1:26" s="28" customFormat="1" x14ac:dyDescent="0.25">
      <c r="A143" s="111" t="s">
        <v>532</v>
      </c>
      <c r="B143" s="111" t="s">
        <v>533</v>
      </c>
      <c r="C143" s="111" t="s">
        <v>120</v>
      </c>
      <c r="D143" s="26" t="s">
        <v>23</v>
      </c>
      <c r="E143" s="155">
        <v>36</v>
      </c>
      <c r="F143" s="155">
        <v>37</v>
      </c>
      <c r="G143" s="155">
        <v>33</v>
      </c>
      <c r="H143" s="155">
        <v>37</v>
      </c>
      <c r="I143" s="24">
        <f t="shared" si="22"/>
        <v>35.75</v>
      </c>
      <c r="J143" s="24">
        <f t="shared" si="30"/>
        <v>71.5</v>
      </c>
      <c r="K143" s="155">
        <v>70</v>
      </c>
      <c r="L143" s="155">
        <v>67</v>
      </c>
      <c r="M143" s="28">
        <v>73</v>
      </c>
      <c r="N143" s="30"/>
      <c r="O143" s="29">
        <f t="shared" si="23"/>
        <v>70</v>
      </c>
      <c r="P143" s="30">
        <v>40</v>
      </c>
      <c r="Q143" s="167">
        <v>38</v>
      </c>
      <c r="R143" s="28">
        <v>27</v>
      </c>
      <c r="S143" s="29">
        <f t="shared" si="24"/>
        <v>246.5</v>
      </c>
      <c r="T143" s="34" t="b">
        <f t="shared" si="25"/>
        <v>1</v>
      </c>
      <c r="U143" s="34" t="b">
        <f t="shared" si="31"/>
        <v>1</v>
      </c>
      <c r="V143" s="65" t="b">
        <f t="shared" si="26"/>
        <v>1</v>
      </c>
      <c r="W143" s="65" t="b">
        <f t="shared" si="27"/>
        <v>1</v>
      </c>
      <c r="X143" s="65" t="b">
        <f t="shared" si="28"/>
        <v>0</v>
      </c>
      <c r="Y143" s="65" t="b">
        <f t="shared" si="32"/>
        <v>1</v>
      </c>
      <c r="Z143" s="65" t="b">
        <f t="shared" si="29"/>
        <v>0</v>
      </c>
    </row>
    <row r="144" spans="1:26" s="28" customFormat="1" x14ac:dyDescent="0.25">
      <c r="A144" s="111" t="s">
        <v>535</v>
      </c>
      <c r="B144" s="111" t="s">
        <v>536</v>
      </c>
      <c r="C144" s="111" t="s">
        <v>171</v>
      </c>
      <c r="D144" s="26" t="s">
        <v>23</v>
      </c>
      <c r="E144" s="155">
        <v>37</v>
      </c>
      <c r="F144" s="155">
        <v>33</v>
      </c>
      <c r="G144" s="155">
        <v>31</v>
      </c>
      <c r="H144" s="155">
        <v>36</v>
      </c>
      <c r="I144" s="24">
        <f t="shared" si="22"/>
        <v>34.25</v>
      </c>
      <c r="J144" s="24">
        <f t="shared" si="30"/>
        <v>68.5</v>
      </c>
      <c r="K144" s="155">
        <v>55</v>
      </c>
      <c r="L144" s="155">
        <v>66</v>
      </c>
      <c r="M144" s="28">
        <v>60</v>
      </c>
      <c r="N144" s="30"/>
      <c r="O144" s="29">
        <f t="shared" si="23"/>
        <v>60.33</v>
      </c>
      <c r="P144" s="30">
        <v>40</v>
      </c>
      <c r="Q144" s="167">
        <v>34</v>
      </c>
      <c r="R144" s="28">
        <v>38</v>
      </c>
      <c r="S144" s="29">
        <f t="shared" si="24"/>
        <v>240.83</v>
      </c>
      <c r="T144" s="34" t="b">
        <f t="shared" si="25"/>
        <v>1</v>
      </c>
      <c r="U144" s="34" t="b">
        <f t="shared" si="31"/>
        <v>1</v>
      </c>
      <c r="V144" s="65" t="b">
        <f t="shared" si="26"/>
        <v>1</v>
      </c>
      <c r="W144" s="65" t="b">
        <f t="shared" si="27"/>
        <v>1</v>
      </c>
      <c r="X144" s="65" t="b">
        <f t="shared" si="28"/>
        <v>1</v>
      </c>
      <c r="Y144" s="65" t="b">
        <f t="shared" si="32"/>
        <v>1</v>
      </c>
      <c r="Z144" s="65" t="b">
        <f t="shared" si="29"/>
        <v>1</v>
      </c>
    </row>
    <row r="145" spans="1:26" s="28" customFormat="1" x14ac:dyDescent="0.25">
      <c r="A145" s="111" t="s">
        <v>538</v>
      </c>
      <c r="B145" s="111" t="s">
        <v>539</v>
      </c>
      <c r="C145" s="111" t="s">
        <v>132</v>
      </c>
      <c r="D145" s="26" t="s">
        <v>23</v>
      </c>
      <c r="E145" s="155">
        <v>34</v>
      </c>
      <c r="F145" s="155">
        <v>30</v>
      </c>
      <c r="G145" s="155">
        <v>28</v>
      </c>
      <c r="H145" s="155">
        <v>37</v>
      </c>
      <c r="I145" s="24">
        <f t="shared" si="22"/>
        <v>32.25</v>
      </c>
      <c r="J145" s="24">
        <f t="shared" si="30"/>
        <v>64.5</v>
      </c>
      <c r="K145" s="155">
        <v>56</v>
      </c>
      <c r="L145" s="155">
        <v>50</v>
      </c>
      <c r="M145" s="28">
        <v>52</v>
      </c>
      <c r="N145" s="30"/>
      <c r="O145" s="29">
        <f t="shared" si="23"/>
        <v>52.67</v>
      </c>
      <c r="P145" s="30">
        <v>40</v>
      </c>
      <c r="Q145" s="167">
        <v>38</v>
      </c>
      <c r="R145" s="28">
        <v>40</v>
      </c>
      <c r="S145" s="29">
        <f t="shared" si="24"/>
        <v>235.17</v>
      </c>
      <c r="T145" s="34" t="b">
        <f t="shared" si="25"/>
        <v>1</v>
      </c>
      <c r="U145" s="34" t="b">
        <f t="shared" si="31"/>
        <v>0</v>
      </c>
      <c r="V145" s="65" t="b">
        <f t="shared" si="26"/>
        <v>1</v>
      </c>
      <c r="W145" s="65" t="b">
        <f t="shared" si="27"/>
        <v>1</v>
      </c>
      <c r="X145" s="65" t="b">
        <f t="shared" si="28"/>
        <v>1</v>
      </c>
      <c r="Y145" s="65" t="b">
        <f t="shared" si="32"/>
        <v>1</v>
      </c>
      <c r="Z145" s="65" t="b">
        <f t="shared" si="29"/>
        <v>0</v>
      </c>
    </row>
    <row r="146" spans="1:26" s="28" customFormat="1" x14ac:dyDescent="0.25">
      <c r="A146" s="111" t="s">
        <v>541</v>
      </c>
      <c r="B146" s="111" t="s">
        <v>131</v>
      </c>
      <c r="C146" s="111" t="s">
        <v>164</v>
      </c>
      <c r="D146" s="26" t="s">
        <v>23</v>
      </c>
      <c r="E146" s="155">
        <v>36</v>
      </c>
      <c r="F146" s="155">
        <v>32</v>
      </c>
      <c r="G146" s="155">
        <v>32</v>
      </c>
      <c r="H146" s="155">
        <v>37</v>
      </c>
      <c r="I146" s="24">
        <f t="shared" si="22"/>
        <v>34.25</v>
      </c>
      <c r="J146" s="24">
        <f t="shared" si="30"/>
        <v>68.5</v>
      </c>
      <c r="K146" s="155">
        <v>61</v>
      </c>
      <c r="L146" s="155">
        <v>73</v>
      </c>
      <c r="M146" s="28">
        <v>69</v>
      </c>
      <c r="N146" s="30"/>
      <c r="O146" s="29">
        <f t="shared" si="23"/>
        <v>67.67</v>
      </c>
      <c r="P146" s="30">
        <v>20</v>
      </c>
      <c r="Q146" s="167">
        <v>34</v>
      </c>
      <c r="R146" s="28">
        <v>30</v>
      </c>
      <c r="S146" s="29">
        <f t="shared" si="24"/>
        <v>220.17</v>
      </c>
      <c r="T146" s="34" t="b">
        <f t="shared" si="25"/>
        <v>1</v>
      </c>
      <c r="U146" s="34" t="b">
        <f t="shared" si="31"/>
        <v>1</v>
      </c>
      <c r="V146" s="65" t="b">
        <f t="shared" si="26"/>
        <v>0</v>
      </c>
      <c r="W146" s="65" t="b">
        <f t="shared" si="27"/>
        <v>1</v>
      </c>
      <c r="X146" s="65" t="b">
        <f t="shared" si="28"/>
        <v>0</v>
      </c>
      <c r="Y146" s="65" t="b">
        <f t="shared" si="32"/>
        <v>1</v>
      </c>
      <c r="Z146" s="65" t="b">
        <f t="shared" si="29"/>
        <v>0</v>
      </c>
    </row>
    <row r="147" spans="1:26" s="28" customFormat="1" x14ac:dyDescent="0.25">
      <c r="A147" s="111" t="s">
        <v>543</v>
      </c>
      <c r="B147" s="111" t="s">
        <v>544</v>
      </c>
      <c r="C147" s="111" t="s">
        <v>153</v>
      </c>
      <c r="D147" s="26" t="s">
        <v>23</v>
      </c>
      <c r="E147" s="155">
        <v>37</v>
      </c>
      <c r="F147" s="155">
        <v>35</v>
      </c>
      <c r="G147" s="155">
        <v>32</v>
      </c>
      <c r="H147" s="155">
        <v>37</v>
      </c>
      <c r="I147" s="24">
        <f t="shared" si="22"/>
        <v>35.25</v>
      </c>
      <c r="J147" s="24">
        <f t="shared" si="30"/>
        <v>70.5</v>
      </c>
      <c r="K147" s="155">
        <v>49</v>
      </c>
      <c r="L147" s="155">
        <v>73</v>
      </c>
      <c r="M147" s="28">
        <v>73</v>
      </c>
      <c r="N147" s="30"/>
      <c r="O147" s="29">
        <f t="shared" si="23"/>
        <v>65</v>
      </c>
      <c r="P147" s="30">
        <v>40</v>
      </c>
      <c r="Q147" s="167">
        <v>41</v>
      </c>
      <c r="R147" s="28">
        <v>35</v>
      </c>
      <c r="S147" s="29">
        <f t="shared" si="24"/>
        <v>251.5</v>
      </c>
      <c r="T147" s="34" t="b">
        <f t="shared" si="25"/>
        <v>1</v>
      </c>
      <c r="U147" s="34" t="b">
        <f t="shared" si="31"/>
        <v>1</v>
      </c>
      <c r="V147" s="65" t="b">
        <f t="shared" si="26"/>
        <v>1</v>
      </c>
      <c r="W147" s="65" t="b">
        <f t="shared" si="27"/>
        <v>1</v>
      </c>
      <c r="X147" s="65" t="b">
        <f t="shared" si="28"/>
        <v>1</v>
      </c>
      <c r="Y147" s="65" t="b">
        <f t="shared" si="32"/>
        <v>1</v>
      </c>
      <c r="Z147" s="65" t="b">
        <f t="shared" si="29"/>
        <v>1</v>
      </c>
    </row>
    <row r="148" spans="1:26" s="28" customFormat="1" x14ac:dyDescent="0.25">
      <c r="A148" s="111" t="s">
        <v>546</v>
      </c>
      <c r="B148" s="111" t="s">
        <v>547</v>
      </c>
      <c r="C148" s="111" t="s">
        <v>157</v>
      </c>
      <c r="D148" s="26" t="s">
        <v>23</v>
      </c>
      <c r="E148" s="79">
        <v>36</v>
      </c>
      <c r="F148" s="79">
        <v>35</v>
      </c>
      <c r="G148" s="79">
        <v>35</v>
      </c>
      <c r="H148" s="155">
        <v>37</v>
      </c>
      <c r="I148" s="24">
        <f t="shared" si="22"/>
        <v>35.75</v>
      </c>
      <c r="J148" s="24">
        <f t="shared" si="30"/>
        <v>71.5</v>
      </c>
      <c r="K148" s="79">
        <v>55</v>
      </c>
      <c r="L148" s="79">
        <v>71</v>
      </c>
      <c r="M148" s="89">
        <v>70</v>
      </c>
      <c r="N148" s="90"/>
      <c r="O148" s="29">
        <f t="shared" si="23"/>
        <v>65.33</v>
      </c>
      <c r="P148" s="30">
        <v>40</v>
      </c>
      <c r="Q148" s="168">
        <v>40</v>
      </c>
      <c r="R148" s="89">
        <v>46</v>
      </c>
      <c r="S148" s="29">
        <f t="shared" si="24"/>
        <v>262.83</v>
      </c>
      <c r="T148" s="34" t="b">
        <f t="shared" si="25"/>
        <v>1</v>
      </c>
      <c r="U148" s="34" t="b">
        <f t="shared" si="31"/>
        <v>1</v>
      </c>
      <c r="V148" s="65" t="b">
        <f t="shared" si="26"/>
        <v>1</v>
      </c>
      <c r="W148" s="65" t="b">
        <f t="shared" si="27"/>
        <v>1</v>
      </c>
      <c r="X148" s="65" t="b">
        <f t="shared" si="28"/>
        <v>1</v>
      </c>
      <c r="Y148" s="65" t="b">
        <f t="shared" si="32"/>
        <v>1</v>
      </c>
      <c r="Z148" s="65" t="b">
        <f t="shared" si="29"/>
        <v>1</v>
      </c>
    </row>
    <row r="149" spans="1:26" s="28" customFormat="1" x14ac:dyDescent="0.25">
      <c r="A149" s="111" t="s">
        <v>549</v>
      </c>
      <c r="B149" s="111" t="s">
        <v>550</v>
      </c>
      <c r="C149" s="111" t="s">
        <v>124</v>
      </c>
      <c r="D149" s="26" t="s">
        <v>0</v>
      </c>
      <c r="E149" s="155">
        <v>33</v>
      </c>
      <c r="F149" s="155">
        <v>35</v>
      </c>
      <c r="G149" s="155">
        <v>37</v>
      </c>
      <c r="H149" s="155">
        <v>35</v>
      </c>
      <c r="I149" s="24">
        <f t="shared" si="22"/>
        <v>35</v>
      </c>
      <c r="J149" s="24">
        <f t="shared" si="30"/>
        <v>70</v>
      </c>
      <c r="K149" s="155">
        <v>53</v>
      </c>
      <c r="L149" s="155">
        <v>68</v>
      </c>
      <c r="M149" s="28">
        <v>73</v>
      </c>
      <c r="N149" s="30"/>
      <c r="O149" s="29">
        <f t="shared" si="23"/>
        <v>64.67</v>
      </c>
      <c r="P149" s="30">
        <v>40</v>
      </c>
      <c r="Q149" s="167">
        <v>35</v>
      </c>
      <c r="R149" s="28">
        <v>43</v>
      </c>
      <c r="S149" s="29">
        <f t="shared" si="24"/>
        <v>252.67</v>
      </c>
      <c r="T149" s="34" t="b">
        <f t="shared" si="25"/>
        <v>1</v>
      </c>
      <c r="U149" s="34" t="b">
        <f t="shared" si="31"/>
        <v>1</v>
      </c>
      <c r="V149" s="65" t="b">
        <f t="shared" si="26"/>
        <v>1</v>
      </c>
      <c r="W149" s="65" t="b">
        <f t="shared" si="27"/>
        <v>1</v>
      </c>
      <c r="X149" s="65" t="b">
        <f t="shared" si="28"/>
        <v>1</v>
      </c>
      <c r="Y149" s="65" t="b">
        <f t="shared" si="32"/>
        <v>1</v>
      </c>
      <c r="Z149" s="65" t="b">
        <f t="shared" si="29"/>
        <v>1</v>
      </c>
    </row>
    <row r="150" spans="1:26" s="28" customFormat="1" x14ac:dyDescent="0.25">
      <c r="A150" s="111" t="s">
        <v>552</v>
      </c>
      <c r="B150" s="111" t="s">
        <v>553</v>
      </c>
      <c r="C150" s="111" t="s">
        <v>481</v>
      </c>
      <c r="D150" s="26" t="s">
        <v>0</v>
      </c>
      <c r="E150" s="155">
        <v>28</v>
      </c>
      <c r="F150" s="155">
        <v>31</v>
      </c>
      <c r="G150" s="155">
        <v>33</v>
      </c>
      <c r="H150" s="155">
        <v>34</v>
      </c>
      <c r="I150" s="24">
        <f t="shared" si="22"/>
        <v>31.5</v>
      </c>
      <c r="J150" s="24">
        <f t="shared" si="30"/>
        <v>63</v>
      </c>
      <c r="K150" s="155">
        <v>48</v>
      </c>
      <c r="L150" s="155">
        <v>66</v>
      </c>
      <c r="M150" s="28">
        <v>61</v>
      </c>
      <c r="N150" s="30"/>
      <c r="O150" s="29">
        <f t="shared" si="23"/>
        <v>58.33</v>
      </c>
      <c r="P150" s="30">
        <v>40</v>
      </c>
      <c r="Q150" s="167">
        <v>24</v>
      </c>
      <c r="R150" s="28">
        <v>34</v>
      </c>
      <c r="S150" s="29">
        <f t="shared" si="24"/>
        <v>219.33</v>
      </c>
      <c r="T150" s="34" t="b">
        <f t="shared" si="25"/>
        <v>1</v>
      </c>
      <c r="U150" s="34" t="b">
        <f t="shared" si="31"/>
        <v>1</v>
      </c>
      <c r="V150" s="65" t="b">
        <f t="shared" si="26"/>
        <v>1</v>
      </c>
      <c r="W150" s="65" t="b">
        <f t="shared" si="27"/>
        <v>0</v>
      </c>
      <c r="X150" s="65" t="b">
        <f t="shared" si="28"/>
        <v>0</v>
      </c>
      <c r="Y150" s="65" t="b">
        <f t="shared" si="32"/>
        <v>1</v>
      </c>
      <c r="Z150" s="65" t="b">
        <f t="shared" si="29"/>
        <v>0</v>
      </c>
    </row>
    <row r="151" spans="1:26" s="28" customFormat="1" x14ac:dyDescent="0.25">
      <c r="A151" s="111" t="s">
        <v>555</v>
      </c>
      <c r="B151" s="111" t="s">
        <v>404</v>
      </c>
      <c r="C151" s="111" t="s">
        <v>203</v>
      </c>
      <c r="D151" s="26" t="s">
        <v>0</v>
      </c>
      <c r="E151" s="155">
        <v>33</v>
      </c>
      <c r="F151" s="155">
        <v>36</v>
      </c>
      <c r="G151" s="155">
        <v>35</v>
      </c>
      <c r="H151" s="155">
        <v>37</v>
      </c>
      <c r="I151" s="24">
        <f t="shared" si="22"/>
        <v>35.25</v>
      </c>
      <c r="J151" s="24">
        <f t="shared" si="30"/>
        <v>70.5</v>
      </c>
      <c r="K151" s="155">
        <v>62</v>
      </c>
      <c r="L151" s="155">
        <v>57</v>
      </c>
      <c r="M151" s="155">
        <v>64</v>
      </c>
      <c r="N151" s="25"/>
      <c r="O151" s="29">
        <f t="shared" si="23"/>
        <v>61</v>
      </c>
      <c r="P151" s="30">
        <v>40</v>
      </c>
      <c r="Q151" s="167">
        <v>34</v>
      </c>
      <c r="R151" s="28">
        <v>42</v>
      </c>
      <c r="S151" s="29">
        <f t="shared" si="24"/>
        <v>247.5</v>
      </c>
      <c r="T151" s="34" t="b">
        <f t="shared" si="25"/>
        <v>1</v>
      </c>
      <c r="U151" s="34" t="b">
        <f t="shared" si="31"/>
        <v>1</v>
      </c>
      <c r="V151" s="65" t="b">
        <f t="shared" si="26"/>
        <v>1</v>
      </c>
      <c r="W151" s="65" t="b">
        <f t="shared" si="27"/>
        <v>1</v>
      </c>
      <c r="X151" s="65" t="b">
        <f t="shared" si="28"/>
        <v>1</v>
      </c>
      <c r="Y151" s="65" t="b">
        <f t="shared" si="32"/>
        <v>1</v>
      </c>
      <c r="Z151" s="65" t="b">
        <f t="shared" si="29"/>
        <v>1</v>
      </c>
    </row>
    <row r="152" spans="1:26" s="28" customFormat="1" x14ac:dyDescent="0.25">
      <c r="A152" s="111" t="s">
        <v>557</v>
      </c>
      <c r="B152" s="111" t="s">
        <v>558</v>
      </c>
      <c r="C152" s="111" t="s">
        <v>136</v>
      </c>
      <c r="D152" s="26" t="s">
        <v>0</v>
      </c>
      <c r="E152" s="155">
        <v>28</v>
      </c>
      <c r="F152" s="155">
        <v>36</v>
      </c>
      <c r="G152" s="155">
        <v>34</v>
      </c>
      <c r="H152" s="155">
        <v>35</v>
      </c>
      <c r="I152" s="24">
        <f t="shared" si="22"/>
        <v>33.25</v>
      </c>
      <c r="J152" s="24">
        <f t="shared" si="30"/>
        <v>66.5</v>
      </c>
      <c r="K152" s="155">
        <v>0</v>
      </c>
      <c r="L152" s="155">
        <v>71</v>
      </c>
      <c r="M152" s="28">
        <v>74</v>
      </c>
      <c r="N152" s="30"/>
      <c r="O152" s="29">
        <f t="shared" si="23"/>
        <v>48.33</v>
      </c>
      <c r="P152" s="30">
        <v>40</v>
      </c>
      <c r="Q152" s="167">
        <v>43</v>
      </c>
      <c r="R152" s="28">
        <v>41</v>
      </c>
      <c r="S152" s="29">
        <f t="shared" si="24"/>
        <v>238.83</v>
      </c>
      <c r="T152" s="34" t="b">
        <f t="shared" si="25"/>
        <v>1</v>
      </c>
      <c r="U152" s="34" t="b">
        <f t="shared" si="31"/>
        <v>0</v>
      </c>
      <c r="V152" s="65" t="b">
        <f t="shared" si="26"/>
        <v>1</v>
      </c>
      <c r="W152" s="65" t="b">
        <f t="shared" si="27"/>
        <v>1</v>
      </c>
      <c r="X152" s="65" t="b">
        <f t="shared" si="28"/>
        <v>1</v>
      </c>
      <c r="Y152" s="65" t="b">
        <f t="shared" si="32"/>
        <v>1</v>
      </c>
      <c r="Z152" s="65" t="b">
        <f t="shared" si="29"/>
        <v>0</v>
      </c>
    </row>
    <row r="153" spans="1:26" s="28" customFormat="1" x14ac:dyDescent="0.25">
      <c r="A153" s="111" t="s">
        <v>560</v>
      </c>
      <c r="B153" s="111" t="s">
        <v>561</v>
      </c>
      <c r="C153" s="111" t="s">
        <v>146</v>
      </c>
      <c r="D153" s="26" t="s">
        <v>0</v>
      </c>
      <c r="E153" s="155">
        <v>32</v>
      </c>
      <c r="F153" s="155">
        <v>34</v>
      </c>
      <c r="G153" s="155">
        <v>35</v>
      </c>
      <c r="H153" s="155">
        <v>35</v>
      </c>
      <c r="I153" s="24">
        <f t="shared" si="22"/>
        <v>34</v>
      </c>
      <c r="J153" s="24">
        <f t="shared" si="30"/>
        <v>68</v>
      </c>
      <c r="K153" s="155">
        <v>54</v>
      </c>
      <c r="L153" s="155">
        <v>69</v>
      </c>
      <c r="M153" s="28">
        <v>72</v>
      </c>
      <c r="N153" s="25"/>
      <c r="O153" s="29">
        <f t="shared" si="23"/>
        <v>65</v>
      </c>
      <c r="P153" s="30">
        <v>40</v>
      </c>
      <c r="Q153" s="167">
        <v>36</v>
      </c>
      <c r="R153" s="28">
        <v>40</v>
      </c>
      <c r="S153" s="29">
        <f t="shared" si="24"/>
        <v>249</v>
      </c>
      <c r="T153" s="34" t="b">
        <f t="shared" si="25"/>
        <v>1</v>
      </c>
      <c r="U153" s="34" t="b">
        <f t="shared" si="31"/>
        <v>1</v>
      </c>
      <c r="V153" s="65" t="b">
        <f t="shared" si="26"/>
        <v>1</v>
      </c>
      <c r="W153" s="65" t="b">
        <f t="shared" si="27"/>
        <v>1</v>
      </c>
      <c r="X153" s="65" t="b">
        <f t="shared" si="28"/>
        <v>1</v>
      </c>
      <c r="Y153" s="65" t="b">
        <f t="shared" si="32"/>
        <v>1</v>
      </c>
      <c r="Z153" s="65" t="b">
        <f t="shared" si="29"/>
        <v>1</v>
      </c>
    </row>
    <row r="154" spans="1:26" s="28" customFormat="1" x14ac:dyDescent="0.25">
      <c r="A154" s="111" t="s">
        <v>563</v>
      </c>
      <c r="B154" s="111" t="s">
        <v>564</v>
      </c>
      <c r="C154" s="111" t="s">
        <v>113</v>
      </c>
      <c r="D154" s="26" t="s">
        <v>0</v>
      </c>
      <c r="E154" s="155">
        <v>35</v>
      </c>
      <c r="F154" s="155">
        <v>36</v>
      </c>
      <c r="G154" s="155">
        <v>37</v>
      </c>
      <c r="H154" s="155">
        <v>38</v>
      </c>
      <c r="I154" s="24">
        <f t="shared" si="22"/>
        <v>36.5</v>
      </c>
      <c r="J154" s="24">
        <f t="shared" si="30"/>
        <v>73</v>
      </c>
      <c r="K154" s="155">
        <v>37</v>
      </c>
      <c r="L154" s="155">
        <v>71</v>
      </c>
      <c r="M154" s="155">
        <v>71</v>
      </c>
      <c r="N154" s="30"/>
      <c r="O154" s="29">
        <f t="shared" si="23"/>
        <v>59.67</v>
      </c>
      <c r="P154" s="30">
        <v>40</v>
      </c>
      <c r="Q154" s="167">
        <v>40</v>
      </c>
      <c r="R154" s="28">
        <v>39</v>
      </c>
      <c r="S154" s="29">
        <f t="shared" si="24"/>
        <v>251.67</v>
      </c>
      <c r="T154" s="34" t="b">
        <f t="shared" si="25"/>
        <v>1</v>
      </c>
      <c r="U154" s="34" t="b">
        <f t="shared" si="31"/>
        <v>1</v>
      </c>
      <c r="V154" s="65" t="b">
        <f t="shared" si="26"/>
        <v>1</v>
      </c>
      <c r="W154" s="65" t="b">
        <f t="shared" si="27"/>
        <v>1</v>
      </c>
      <c r="X154" s="65" t="b">
        <f t="shared" si="28"/>
        <v>1</v>
      </c>
      <c r="Y154" s="65" t="b">
        <f t="shared" si="32"/>
        <v>1</v>
      </c>
      <c r="Z154" s="65" t="b">
        <f t="shared" si="29"/>
        <v>1</v>
      </c>
    </row>
    <row r="155" spans="1:26" s="28" customFormat="1" x14ac:dyDescent="0.25">
      <c r="A155" s="111" t="s">
        <v>566</v>
      </c>
      <c r="B155" s="111" t="s">
        <v>567</v>
      </c>
      <c r="C155" s="111" t="s">
        <v>128</v>
      </c>
      <c r="D155" s="26" t="s">
        <v>0</v>
      </c>
      <c r="E155" s="155">
        <v>34</v>
      </c>
      <c r="F155" s="155">
        <v>37</v>
      </c>
      <c r="G155" s="155">
        <v>34</v>
      </c>
      <c r="H155" s="155">
        <v>36</v>
      </c>
      <c r="I155" s="24">
        <f t="shared" si="22"/>
        <v>35.25</v>
      </c>
      <c r="J155" s="24">
        <f t="shared" si="30"/>
        <v>70.5</v>
      </c>
      <c r="K155" s="155">
        <v>53</v>
      </c>
      <c r="L155" s="155">
        <v>72</v>
      </c>
      <c r="M155" s="155">
        <v>59</v>
      </c>
      <c r="N155" s="30"/>
      <c r="O155" s="29">
        <f t="shared" si="23"/>
        <v>61.33</v>
      </c>
      <c r="P155" s="30">
        <v>30</v>
      </c>
      <c r="Q155" s="167">
        <v>36</v>
      </c>
      <c r="R155" s="28">
        <v>36</v>
      </c>
      <c r="S155" s="29">
        <f t="shared" si="24"/>
        <v>233.83</v>
      </c>
      <c r="T155" s="34" t="b">
        <f t="shared" si="25"/>
        <v>1</v>
      </c>
      <c r="U155" s="34" t="b">
        <f t="shared" si="31"/>
        <v>1</v>
      </c>
      <c r="V155" s="65" t="b">
        <f t="shared" si="26"/>
        <v>0</v>
      </c>
      <c r="W155" s="65" t="b">
        <f t="shared" si="27"/>
        <v>1</v>
      </c>
      <c r="X155" s="65" t="b">
        <f t="shared" si="28"/>
        <v>1</v>
      </c>
      <c r="Y155" s="65" t="b">
        <f t="shared" si="32"/>
        <v>1</v>
      </c>
      <c r="Z155" s="65" t="b">
        <f t="shared" si="29"/>
        <v>0</v>
      </c>
    </row>
    <row r="156" spans="1:26" x14ac:dyDescent="0.25">
      <c r="A156" s="111" t="s">
        <v>569</v>
      </c>
      <c r="B156" s="111" t="s">
        <v>170</v>
      </c>
      <c r="C156" s="111" t="s">
        <v>181</v>
      </c>
      <c r="D156" s="26" t="s">
        <v>0</v>
      </c>
      <c r="E156" s="155">
        <v>33</v>
      </c>
      <c r="F156" s="155">
        <v>36</v>
      </c>
      <c r="G156" s="155">
        <v>37</v>
      </c>
      <c r="H156" s="155">
        <v>36</v>
      </c>
      <c r="I156" s="24">
        <f t="shared" si="22"/>
        <v>35.5</v>
      </c>
      <c r="J156" s="24">
        <f t="shared" si="30"/>
        <v>71</v>
      </c>
      <c r="K156" s="155">
        <v>59</v>
      </c>
      <c r="L156" s="155">
        <v>54</v>
      </c>
      <c r="M156" s="155">
        <v>66</v>
      </c>
      <c r="N156" s="25"/>
      <c r="O156" s="29">
        <f t="shared" si="23"/>
        <v>59.67</v>
      </c>
      <c r="P156" s="30">
        <v>40</v>
      </c>
      <c r="Q156" s="167">
        <v>31</v>
      </c>
      <c r="R156" s="28">
        <v>43</v>
      </c>
      <c r="S156" s="29">
        <f t="shared" si="24"/>
        <v>244.67</v>
      </c>
      <c r="T156" s="34" t="b">
        <f t="shared" si="25"/>
        <v>1</v>
      </c>
      <c r="U156" s="34" t="b">
        <f t="shared" si="31"/>
        <v>1</v>
      </c>
      <c r="V156" s="65" t="b">
        <f t="shared" si="26"/>
        <v>1</v>
      </c>
      <c r="W156" s="65" t="b">
        <f t="shared" si="27"/>
        <v>0</v>
      </c>
      <c r="X156" s="65" t="b">
        <f t="shared" si="28"/>
        <v>1</v>
      </c>
      <c r="Y156" s="65" t="b">
        <f t="shared" si="32"/>
        <v>1</v>
      </c>
      <c r="Z156" s="65" t="b">
        <f t="shared" si="29"/>
        <v>0</v>
      </c>
    </row>
    <row r="157" spans="1:26" s="28" customFormat="1" x14ac:dyDescent="0.25">
      <c r="A157" s="111" t="s">
        <v>571</v>
      </c>
      <c r="B157" s="111" t="s">
        <v>572</v>
      </c>
      <c r="C157" s="111" t="s">
        <v>164</v>
      </c>
      <c r="D157" s="26" t="s">
        <v>0</v>
      </c>
      <c r="E157" s="155">
        <v>33</v>
      </c>
      <c r="F157" s="155">
        <v>35</v>
      </c>
      <c r="G157" s="155">
        <v>37</v>
      </c>
      <c r="H157" s="155">
        <v>36</v>
      </c>
      <c r="I157" s="24">
        <f t="shared" si="22"/>
        <v>35.25</v>
      </c>
      <c r="J157" s="24">
        <f t="shared" si="30"/>
        <v>70.5</v>
      </c>
      <c r="K157" s="155">
        <v>59</v>
      </c>
      <c r="L157" s="155">
        <v>58</v>
      </c>
      <c r="M157" s="28">
        <v>67</v>
      </c>
      <c r="N157" s="25"/>
      <c r="O157" s="29">
        <f t="shared" si="23"/>
        <v>61.33</v>
      </c>
      <c r="P157" s="30">
        <v>40</v>
      </c>
      <c r="Q157" s="167">
        <v>40</v>
      </c>
      <c r="R157" s="28">
        <v>32</v>
      </c>
      <c r="S157" s="29">
        <f t="shared" si="24"/>
        <v>243.83</v>
      </c>
      <c r="T157" s="34" t="b">
        <f t="shared" si="25"/>
        <v>1</v>
      </c>
      <c r="U157" s="34" t="b">
        <f t="shared" si="31"/>
        <v>1</v>
      </c>
      <c r="V157" s="65" t="b">
        <f t="shared" si="26"/>
        <v>1</v>
      </c>
      <c r="W157" s="65" t="b">
        <f t="shared" si="27"/>
        <v>1</v>
      </c>
      <c r="X157" s="65" t="b">
        <f t="shared" si="28"/>
        <v>0</v>
      </c>
      <c r="Y157" s="65" t="b">
        <f t="shared" si="32"/>
        <v>1</v>
      </c>
      <c r="Z157" s="65" t="b">
        <f t="shared" si="29"/>
        <v>0</v>
      </c>
    </row>
    <row r="158" spans="1:26" s="28" customFormat="1" x14ac:dyDescent="0.25">
      <c r="A158" s="111" t="s">
        <v>574</v>
      </c>
      <c r="B158" s="111" t="s">
        <v>575</v>
      </c>
      <c r="C158" s="111" t="s">
        <v>157</v>
      </c>
      <c r="D158" s="26" t="s">
        <v>0</v>
      </c>
      <c r="E158" s="155">
        <v>29</v>
      </c>
      <c r="F158" s="155">
        <v>37</v>
      </c>
      <c r="G158" s="155">
        <v>36</v>
      </c>
      <c r="H158" s="155">
        <v>37</v>
      </c>
      <c r="I158" s="24">
        <f t="shared" si="22"/>
        <v>34.75</v>
      </c>
      <c r="J158" s="24">
        <f t="shared" si="30"/>
        <v>69.5</v>
      </c>
      <c r="K158" s="155">
        <v>63</v>
      </c>
      <c r="L158" s="155">
        <v>65</v>
      </c>
      <c r="M158" s="28">
        <v>56</v>
      </c>
      <c r="N158" s="25"/>
      <c r="O158" s="29">
        <f t="shared" si="23"/>
        <v>61.33</v>
      </c>
      <c r="P158" s="30">
        <v>40</v>
      </c>
      <c r="Q158" s="167">
        <v>33</v>
      </c>
      <c r="R158" s="28">
        <v>37</v>
      </c>
      <c r="S158" s="29">
        <f t="shared" si="24"/>
        <v>240.83</v>
      </c>
      <c r="T158" s="34" t="b">
        <f t="shared" si="25"/>
        <v>1</v>
      </c>
      <c r="U158" s="34" t="b">
        <f t="shared" si="31"/>
        <v>1</v>
      </c>
      <c r="V158" s="65" t="b">
        <f t="shared" si="26"/>
        <v>1</v>
      </c>
      <c r="W158" s="65" t="b">
        <f t="shared" si="27"/>
        <v>1</v>
      </c>
      <c r="X158" s="65" t="b">
        <f t="shared" si="28"/>
        <v>1</v>
      </c>
      <c r="Y158" s="65" t="b">
        <f t="shared" si="32"/>
        <v>1</v>
      </c>
      <c r="Z158" s="65" t="b">
        <f t="shared" si="29"/>
        <v>1</v>
      </c>
    </row>
    <row r="159" spans="1:26" s="28" customFormat="1" x14ac:dyDescent="0.25">
      <c r="A159" s="111" t="s">
        <v>577</v>
      </c>
      <c r="B159" s="111" t="s">
        <v>578</v>
      </c>
      <c r="C159" s="111" t="s">
        <v>124</v>
      </c>
      <c r="D159" s="26" t="s">
        <v>0</v>
      </c>
      <c r="E159" s="155">
        <v>31</v>
      </c>
      <c r="F159" s="155">
        <v>35</v>
      </c>
      <c r="G159" s="155">
        <v>37</v>
      </c>
      <c r="H159" s="155">
        <v>36</v>
      </c>
      <c r="I159" s="24">
        <f t="shared" si="22"/>
        <v>34.75</v>
      </c>
      <c r="J159" s="24">
        <f t="shared" si="30"/>
        <v>69.5</v>
      </c>
      <c r="K159" s="155">
        <v>44</v>
      </c>
      <c r="L159" s="155">
        <v>51</v>
      </c>
      <c r="M159" s="155">
        <v>47</v>
      </c>
      <c r="N159" s="30"/>
      <c r="O159" s="29">
        <f t="shared" si="23"/>
        <v>47.33</v>
      </c>
      <c r="P159" s="30">
        <v>40</v>
      </c>
      <c r="Q159" s="167">
        <v>34</v>
      </c>
      <c r="R159" s="28">
        <v>44</v>
      </c>
      <c r="S159" s="29">
        <f t="shared" si="24"/>
        <v>234.83</v>
      </c>
      <c r="T159" s="34" t="b">
        <f t="shared" si="25"/>
        <v>1</v>
      </c>
      <c r="U159" s="34" t="b">
        <f t="shared" si="31"/>
        <v>0</v>
      </c>
      <c r="V159" s="65" t="b">
        <f t="shared" si="26"/>
        <v>1</v>
      </c>
      <c r="W159" s="65" t="b">
        <f t="shared" si="27"/>
        <v>1</v>
      </c>
      <c r="X159" s="65" t="b">
        <f t="shared" si="28"/>
        <v>1</v>
      </c>
      <c r="Y159" s="65" t="b">
        <f t="shared" si="32"/>
        <v>1</v>
      </c>
      <c r="Z159" s="65" t="b">
        <f t="shared" si="29"/>
        <v>0</v>
      </c>
    </row>
    <row r="160" spans="1:26" s="28" customFormat="1" x14ac:dyDescent="0.25">
      <c r="A160" s="111" t="s">
        <v>580</v>
      </c>
      <c r="B160" s="111" t="s">
        <v>581</v>
      </c>
      <c r="C160" s="111" t="s">
        <v>171</v>
      </c>
      <c r="D160" s="26" t="s">
        <v>0</v>
      </c>
      <c r="E160" s="155">
        <v>31</v>
      </c>
      <c r="F160" s="155">
        <v>33</v>
      </c>
      <c r="G160" s="155">
        <v>30</v>
      </c>
      <c r="H160" s="155">
        <v>34</v>
      </c>
      <c r="I160" s="24">
        <f t="shared" si="22"/>
        <v>32</v>
      </c>
      <c r="J160" s="24">
        <f t="shared" si="30"/>
        <v>64</v>
      </c>
      <c r="K160" s="155">
        <v>15</v>
      </c>
      <c r="L160" s="155">
        <v>41</v>
      </c>
      <c r="M160" s="28">
        <v>56</v>
      </c>
      <c r="N160" s="30"/>
      <c r="O160" s="29">
        <f t="shared" si="23"/>
        <v>37.33</v>
      </c>
      <c r="P160" s="30">
        <v>30</v>
      </c>
      <c r="Q160" s="167">
        <v>27</v>
      </c>
      <c r="R160" s="28">
        <v>40</v>
      </c>
      <c r="S160" s="29">
        <f t="shared" si="24"/>
        <v>198.33</v>
      </c>
      <c r="T160" s="34" t="b">
        <f t="shared" si="25"/>
        <v>1</v>
      </c>
      <c r="U160" s="34" t="b">
        <f t="shared" si="31"/>
        <v>0</v>
      </c>
      <c r="V160" s="65" t="b">
        <f t="shared" si="26"/>
        <v>0</v>
      </c>
      <c r="W160" s="65" t="b">
        <f t="shared" si="27"/>
        <v>0</v>
      </c>
      <c r="X160" s="65" t="b">
        <f t="shared" si="28"/>
        <v>1</v>
      </c>
      <c r="Y160" s="65" t="b">
        <f t="shared" si="32"/>
        <v>0</v>
      </c>
      <c r="Z160" s="65" t="b">
        <f t="shared" si="29"/>
        <v>0</v>
      </c>
    </row>
    <row r="161" spans="1:26" s="28" customFormat="1" x14ac:dyDescent="0.25">
      <c r="A161" s="111" t="s">
        <v>583</v>
      </c>
      <c r="B161" s="111" t="s">
        <v>584</v>
      </c>
      <c r="C161" s="111" t="s">
        <v>240</v>
      </c>
      <c r="D161" s="26" t="s">
        <v>0</v>
      </c>
      <c r="E161" s="155">
        <v>26</v>
      </c>
      <c r="F161" s="155">
        <v>37</v>
      </c>
      <c r="G161" s="155">
        <v>30</v>
      </c>
      <c r="H161" s="155">
        <v>28</v>
      </c>
      <c r="I161" s="24">
        <f t="shared" si="22"/>
        <v>30.25</v>
      </c>
      <c r="J161" s="24">
        <f t="shared" si="30"/>
        <v>60.5</v>
      </c>
      <c r="K161" s="155">
        <v>17</v>
      </c>
      <c r="L161" s="155">
        <v>49</v>
      </c>
      <c r="M161" s="155">
        <v>0</v>
      </c>
      <c r="N161" s="30"/>
      <c r="O161" s="29">
        <f t="shared" si="23"/>
        <v>22</v>
      </c>
      <c r="P161" s="30">
        <v>40</v>
      </c>
      <c r="Q161" s="167">
        <v>29</v>
      </c>
      <c r="R161" s="28">
        <v>25</v>
      </c>
      <c r="S161" s="29">
        <f t="shared" si="24"/>
        <v>176.5</v>
      </c>
      <c r="T161" s="34" t="b">
        <f t="shared" si="25"/>
        <v>1</v>
      </c>
      <c r="U161" s="34" t="b">
        <f t="shared" si="31"/>
        <v>0</v>
      </c>
      <c r="V161" s="65" t="b">
        <f t="shared" si="26"/>
        <v>1</v>
      </c>
      <c r="W161" s="65" t="b">
        <f t="shared" si="27"/>
        <v>0</v>
      </c>
      <c r="X161" s="65" t="b">
        <f t="shared" si="28"/>
        <v>0</v>
      </c>
      <c r="Y161" s="65" t="b">
        <f t="shared" si="32"/>
        <v>0</v>
      </c>
      <c r="Z161" s="65" t="b">
        <f t="shared" si="29"/>
        <v>0</v>
      </c>
    </row>
    <row r="162" spans="1:26" s="28" customFormat="1" x14ac:dyDescent="0.25">
      <c r="A162" s="111" t="s">
        <v>586</v>
      </c>
      <c r="B162" s="111" t="s">
        <v>587</v>
      </c>
      <c r="C162" s="111" t="s">
        <v>120</v>
      </c>
      <c r="D162" s="26" t="s">
        <v>0</v>
      </c>
      <c r="E162" s="155">
        <v>32</v>
      </c>
      <c r="F162" s="155">
        <v>33</v>
      </c>
      <c r="G162" s="155">
        <v>35</v>
      </c>
      <c r="H162" s="155">
        <v>37</v>
      </c>
      <c r="I162" s="24">
        <f t="shared" si="22"/>
        <v>34.25</v>
      </c>
      <c r="J162" s="24">
        <f t="shared" si="30"/>
        <v>68.5</v>
      </c>
      <c r="K162" s="155">
        <v>60</v>
      </c>
      <c r="L162" s="155">
        <v>52</v>
      </c>
      <c r="M162" s="28">
        <v>0</v>
      </c>
      <c r="N162" s="30"/>
      <c r="O162" s="29">
        <f t="shared" si="23"/>
        <v>37.33</v>
      </c>
      <c r="P162" s="30">
        <v>20</v>
      </c>
      <c r="Q162" s="167">
        <v>35</v>
      </c>
      <c r="R162" s="28">
        <v>38</v>
      </c>
      <c r="S162" s="29">
        <f t="shared" si="24"/>
        <v>198.83</v>
      </c>
      <c r="T162" s="34" t="b">
        <f t="shared" si="25"/>
        <v>1</v>
      </c>
      <c r="U162" s="34" t="b">
        <f t="shared" si="31"/>
        <v>0</v>
      </c>
      <c r="V162" s="65" t="b">
        <f t="shared" si="26"/>
        <v>0</v>
      </c>
      <c r="W162" s="65" t="b">
        <f t="shared" si="27"/>
        <v>1</v>
      </c>
      <c r="X162" s="65" t="b">
        <f t="shared" si="28"/>
        <v>1</v>
      </c>
      <c r="Y162" s="65" t="b">
        <f t="shared" si="32"/>
        <v>0</v>
      </c>
      <c r="Z162" s="65" t="b">
        <f t="shared" si="29"/>
        <v>0</v>
      </c>
    </row>
    <row r="163" spans="1:26" s="28" customFormat="1" x14ac:dyDescent="0.25">
      <c r="A163" s="111" t="s">
        <v>589</v>
      </c>
      <c r="B163" s="111" t="s">
        <v>447</v>
      </c>
      <c r="C163" s="111" t="s">
        <v>153</v>
      </c>
      <c r="D163" s="26" t="s">
        <v>0</v>
      </c>
      <c r="E163" s="155">
        <v>29</v>
      </c>
      <c r="F163" s="155">
        <v>37</v>
      </c>
      <c r="G163" s="155">
        <v>36</v>
      </c>
      <c r="H163" s="155">
        <v>39</v>
      </c>
      <c r="I163" s="24">
        <f t="shared" si="22"/>
        <v>35.25</v>
      </c>
      <c r="J163" s="24">
        <f t="shared" si="30"/>
        <v>70.5</v>
      </c>
      <c r="K163" s="155">
        <v>61</v>
      </c>
      <c r="L163" s="155">
        <v>60</v>
      </c>
      <c r="M163" s="28">
        <v>68</v>
      </c>
      <c r="N163" s="25"/>
      <c r="O163" s="29">
        <f t="shared" si="23"/>
        <v>63</v>
      </c>
      <c r="P163" s="30">
        <v>40</v>
      </c>
      <c r="Q163" s="167">
        <v>38</v>
      </c>
      <c r="R163" s="28">
        <v>35</v>
      </c>
      <c r="S163" s="29">
        <f t="shared" si="24"/>
        <v>246.5</v>
      </c>
      <c r="T163" s="34" t="b">
        <f t="shared" si="25"/>
        <v>1</v>
      </c>
      <c r="U163" s="34" t="b">
        <f t="shared" si="31"/>
        <v>1</v>
      </c>
      <c r="V163" s="65" t="b">
        <f t="shared" si="26"/>
        <v>1</v>
      </c>
      <c r="W163" s="65" t="b">
        <f t="shared" si="27"/>
        <v>1</v>
      </c>
      <c r="X163" s="65" t="b">
        <f t="shared" si="28"/>
        <v>1</v>
      </c>
      <c r="Y163" s="65" t="b">
        <f t="shared" si="32"/>
        <v>1</v>
      </c>
      <c r="Z163" s="65" t="b">
        <f t="shared" si="29"/>
        <v>1</v>
      </c>
    </row>
    <row r="164" spans="1:26" s="28" customFormat="1" x14ac:dyDescent="0.25">
      <c r="A164" s="111" t="s">
        <v>591</v>
      </c>
      <c r="B164" s="111" t="s">
        <v>592</v>
      </c>
      <c r="C164" s="111" t="s">
        <v>164</v>
      </c>
      <c r="D164" s="26" t="s">
        <v>0</v>
      </c>
      <c r="E164" s="155">
        <v>34</v>
      </c>
      <c r="F164" s="155">
        <v>39</v>
      </c>
      <c r="G164" s="155">
        <v>39</v>
      </c>
      <c r="H164" s="155">
        <v>35</v>
      </c>
      <c r="I164" s="24">
        <f t="shared" si="22"/>
        <v>36.75</v>
      </c>
      <c r="J164" s="24">
        <f t="shared" si="30"/>
        <v>73.5</v>
      </c>
      <c r="K164" s="155">
        <v>63</v>
      </c>
      <c r="L164" s="155">
        <v>70</v>
      </c>
      <c r="M164" s="28">
        <v>67</v>
      </c>
      <c r="N164" s="25"/>
      <c r="O164" s="29">
        <f t="shared" si="23"/>
        <v>66.67</v>
      </c>
      <c r="P164" s="30">
        <v>40</v>
      </c>
      <c r="Q164" s="167">
        <v>41</v>
      </c>
      <c r="R164" s="28">
        <v>41</v>
      </c>
      <c r="S164" s="29">
        <f t="shared" si="24"/>
        <v>262.17</v>
      </c>
      <c r="T164" s="34" t="b">
        <f t="shared" si="25"/>
        <v>1</v>
      </c>
      <c r="U164" s="34" t="b">
        <f t="shared" si="31"/>
        <v>1</v>
      </c>
      <c r="V164" s="65" t="b">
        <f t="shared" si="26"/>
        <v>1</v>
      </c>
      <c r="W164" s="65" t="b">
        <f t="shared" si="27"/>
        <v>1</v>
      </c>
      <c r="X164" s="65" t="b">
        <f t="shared" si="28"/>
        <v>1</v>
      </c>
      <c r="Y164" s="65" t="b">
        <f t="shared" si="32"/>
        <v>1</v>
      </c>
      <c r="Z164" s="65" t="b">
        <f t="shared" si="29"/>
        <v>1</v>
      </c>
    </row>
    <row r="165" spans="1:26" s="28" customFormat="1" x14ac:dyDescent="0.25">
      <c r="A165" s="111" t="s">
        <v>594</v>
      </c>
      <c r="B165" s="111" t="s">
        <v>595</v>
      </c>
      <c r="C165" s="111" t="s">
        <v>164</v>
      </c>
      <c r="D165" s="26" t="s">
        <v>0</v>
      </c>
      <c r="E165" s="155">
        <v>36</v>
      </c>
      <c r="F165" s="155">
        <v>36</v>
      </c>
      <c r="G165" s="155">
        <v>38</v>
      </c>
      <c r="H165" s="155">
        <v>37</v>
      </c>
      <c r="I165" s="24">
        <f t="shared" si="22"/>
        <v>36.75</v>
      </c>
      <c r="J165" s="24">
        <f t="shared" si="30"/>
        <v>73.5</v>
      </c>
      <c r="K165" s="155">
        <v>69</v>
      </c>
      <c r="L165" s="155">
        <v>76</v>
      </c>
      <c r="M165" s="28">
        <v>70</v>
      </c>
      <c r="N165" s="30"/>
      <c r="O165" s="29">
        <f t="shared" si="23"/>
        <v>71.67</v>
      </c>
      <c r="P165" s="30">
        <v>20</v>
      </c>
      <c r="Q165" s="167">
        <v>39</v>
      </c>
      <c r="R165" s="28">
        <v>34</v>
      </c>
      <c r="S165" s="29">
        <f t="shared" si="24"/>
        <v>238.17</v>
      </c>
      <c r="T165" s="34" t="b">
        <f t="shared" si="25"/>
        <v>1</v>
      </c>
      <c r="U165" s="34" t="b">
        <f t="shared" si="31"/>
        <v>1</v>
      </c>
      <c r="V165" s="65" t="b">
        <f t="shared" si="26"/>
        <v>0</v>
      </c>
      <c r="W165" s="65" t="b">
        <f t="shared" si="27"/>
        <v>1</v>
      </c>
      <c r="X165" s="65" t="b">
        <f t="shared" si="28"/>
        <v>0</v>
      </c>
      <c r="Y165" s="65" t="b">
        <f t="shared" si="32"/>
        <v>1</v>
      </c>
      <c r="Z165" s="65" t="b">
        <f t="shared" si="29"/>
        <v>0</v>
      </c>
    </row>
    <row r="166" spans="1:26" s="28" customFormat="1" x14ac:dyDescent="0.25">
      <c r="A166" s="111" t="s">
        <v>597</v>
      </c>
      <c r="B166" s="111" t="s">
        <v>598</v>
      </c>
      <c r="C166" s="111" t="s">
        <v>203</v>
      </c>
      <c r="D166" s="26" t="s">
        <v>0</v>
      </c>
      <c r="E166" s="155">
        <v>31</v>
      </c>
      <c r="F166" s="155">
        <v>34</v>
      </c>
      <c r="G166" s="155">
        <v>38</v>
      </c>
      <c r="H166" s="155">
        <v>36</v>
      </c>
      <c r="I166" s="24">
        <f t="shared" si="22"/>
        <v>34.75</v>
      </c>
      <c r="J166" s="24">
        <f t="shared" si="30"/>
        <v>69.5</v>
      </c>
      <c r="K166" s="155">
        <v>69</v>
      </c>
      <c r="L166" s="155">
        <v>67</v>
      </c>
      <c r="M166" s="28">
        <v>68</v>
      </c>
      <c r="N166" s="30"/>
      <c r="O166" s="29">
        <f t="shared" si="23"/>
        <v>68</v>
      </c>
      <c r="P166" s="30">
        <v>40</v>
      </c>
      <c r="Q166" s="167">
        <v>38</v>
      </c>
      <c r="R166" s="28">
        <v>40</v>
      </c>
      <c r="S166" s="29">
        <f t="shared" si="24"/>
        <v>255.5</v>
      </c>
      <c r="T166" s="34" t="b">
        <f t="shared" si="25"/>
        <v>1</v>
      </c>
      <c r="U166" s="34" t="b">
        <f t="shared" si="31"/>
        <v>1</v>
      </c>
      <c r="V166" s="65" t="b">
        <f t="shared" si="26"/>
        <v>1</v>
      </c>
      <c r="W166" s="65" t="b">
        <f t="shared" si="27"/>
        <v>1</v>
      </c>
      <c r="X166" s="65" t="b">
        <f t="shared" si="28"/>
        <v>1</v>
      </c>
      <c r="Y166" s="65" t="b">
        <f t="shared" si="32"/>
        <v>1</v>
      </c>
      <c r="Z166" s="65" t="b">
        <f t="shared" si="29"/>
        <v>1</v>
      </c>
    </row>
    <row r="167" spans="1:26" s="28" customFormat="1" x14ac:dyDescent="0.25">
      <c r="A167" s="111" t="s">
        <v>600</v>
      </c>
      <c r="B167" s="111" t="s">
        <v>464</v>
      </c>
      <c r="C167" s="111" t="s">
        <v>348</v>
      </c>
      <c r="D167" s="26" t="s">
        <v>0</v>
      </c>
      <c r="E167" s="155">
        <v>32</v>
      </c>
      <c r="F167" s="155">
        <v>38</v>
      </c>
      <c r="G167" s="155">
        <v>36</v>
      </c>
      <c r="H167" s="155">
        <v>38</v>
      </c>
      <c r="I167" s="24">
        <f t="shared" si="22"/>
        <v>36</v>
      </c>
      <c r="J167" s="24">
        <f t="shared" si="30"/>
        <v>72</v>
      </c>
      <c r="K167" s="155">
        <v>67</v>
      </c>
      <c r="L167" s="155">
        <v>69</v>
      </c>
      <c r="M167" s="28">
        <v>73</v>
      </c>
      <c r="N167" s="30"/>
      <c r="O167" s="29">
        <f t="shared" si="23"/>
        <v>69.67</v>
      </c>
      <c r="P167" s="30">
        <v>40</v>
      </c>
      <c r="Q167" s="167">
        <v>33</v>
      </c>
      <c r="R167" s="28">
        <v>38</v>
      </c>
      <c r="S167" s="29">
        <f t="shared" si="24"/>
        <v>252.67</v>
      </c>
      <c r="T167" s="34" t="b">
        <f t="shared" si="25"/>
        <v>1</v>
      </c>
      <c r="U167" s="34" t="b">
        <f t="shared" si="31"/>
        <v>1</v>
      </c>
      <c r="V167" s="65" t="b">
        <f t="shared" si="26"/>
        <v>1</v>
      </c>
      <c r="W167" s="65" t="b">
        <f t="shared" si="27"/>
        <v>1</v>
      </c>
      <c r="X167" s="65" t="b">
        <f t="shared" si="28"/>
        <v>1</v>
      </c>
      <c r="Y167" s="65" t="b">
        <f t="shared" si="32"/>
        <v>1</v>
      </c>
      <c r="Z167" s="65" t="b">
        <f t="shared" si="29"/>
        <v>1</v>
      </c>
    </row>
    <row r="168" spans="1:26" s="28" customFormat="1" x14ac:dyDescent="0.25">
      <c r="A168" s="111" t="s">
        <v>602</v>
      </c>
      <c r="B168" s="111" t="s">
        <v>603</v>
      </c>
      <c r="C168" s="111" t="s">
        <v>113</v>
      </c>
      <c r="D168" s="26" t="s">
        <v>0</v>
      </c>
      <c r="E168" s="155">
        <v>31</v>
      </c>
      <c r="F168" s="155">
        <v>35</v>
      </c>
      <c r="G168" s="155">
        <v>36</v>
      </c>
      <c r="H168" s="155">
        <v>36</v>
      </c>
      <c r="I168" s="24">
        <f t="shared" si="22"/>
        <v>34.5</v>
      </c>
      <c r="J168" s="24">
        <f t="shared" si="30"/>
        <v>69</v>
      </c>
      <c r="K168" s="155">
        <v>62</v>
      </c>
      <c r="L168" s="155">
        <v>68</v>
      </c>
      <c r="M168" s="28">
        <v>65</v>
      </c>
      <c r="N168" s="30"/>
      <c r="O168" s="29">
        <f t="shared" si="23"/>
        <v>65</v>
      </c>
      <c r="P168" s="30">
        <v>40</v>
      </c>
      <c r="Q168" s="167">
        <v>38</v>
      </c>
      <c r="R168" s="28">
        <v>44</v>
      </c>
      <c r="S168" s="29">
        <f t="shared" si="24"/>
        <v>256</v>
      </c>
      <c r="T168" s="34" t="b">
        <f t="shared" si="25"/>
        <v>1</v>
      </c>
      <c r="U168" s="34" t="b">
        <f t="shared" si="31"/>
        <v>1</v>
      </c>
      <c r="V168" s="65" t="b">
        <f t="shared" si="26"/>
        <v>1</v>
      </c>
      <c r="W168" s="65" t="b">
        <f t="shared" si="27"/>
        <v>1</v>
      </c>
      <c r="X168" s="65" t="b">
        <f t="shared" si="28"/>
        <v>1</v>
      </c>
      <c r="Y168" s="65" t="b">
        <f t="shared" si="32"/>
        <v>1</v>
      </c>
      <c r="Z168" s="65" t="b">
        <f t="shared" si="29"/>
        <v>1</v>
      </c>
    </row>
    <row r="169" spans="1:26" s="28" customFormat="1" x14ac:dyDescent="0.25">
      <c r="A169" s="111" t="s">
        <v>605</v>
      </c>
      <c r="B169" s="111" t="s">
        <v>606</v>
      </c>
      <c r="C169" s="111" t="s">
        <v>240</v>
      </c>
      <c r="D169" s="26" t="s">
        <v>0</v>
      </c>
      <c r="E169" s="155">
        <v>25</v>
      </c>
      <c r="F169" s="155">
        <v>33</v>
      </c>
      <c r="G169" s="155">
        <v>36</v>
      </c>
      <c r="H169" s="155">
        <v>30</v>
      </c>
      <c r="I169" s="24">
        <f t="shared" si="22"/>
        <v>31</v>
      </c>
      <c r="J169" s="24">
        <f t="shared" si="30"/>
        <v>62</v>
      </c>
      <c r="K169" s="155">
        <v>52</v>
      </c>
      <c r="L169" s="155">
        <v>48</v>
      </c>
      <c r="M169" s="28">
        <v>52</v>
      </c>
      <c r="N169" s="30"/>
      <c r="O169" s="29">
        <f t="shared" si="23"/>
        <v>50.67</v>
      </c>
      <c r="P169" s="30">
        <v>40</v>
      </c>
      <c r="Q169" s="167">
        <v>32</v>
      </c>
      <c r="R169" s="28">
        <v>33</v>
      </c>
      <c r="S169" s="29">
        <f t="shared" si="24"/>
        <v>217.67</v>
      </c>
      <c r="T169" s="34" t="b">
        <f t="shared" si="25"/>
        <v>1</v>
      </c>
      <c r="U169" s="34" t="b">
        <f t="shared" si="31"/>
        <v>0</v>
      </c>
      <c r="V169" s="65" t="b">
        <f t="shared" si="26"/>
        <v>1</v>
      </c>
      <c r="W169" s="65" t="b">
        <f t="shared" si="27"/>
        <v>1</v>
      </c>
      <c r="X169" s="65" t="b">
        <f t="shared" si="28"/>
        <v>0</v>
      </c>
      <c r="Y169" s="65" t="b">
        <f t="shared" si="32"/>
        <v>1</v>
      </c>
      <c r="Z169" s="65" t="b">
        <f t="shared" si="29"/>
        <v>0</v>
      </c>
    </row>
    <row r="170" spans="1:26" s="28" customFormat="1" x14ac:dyDescent="0.25">
      <c r="A170" s="111" t="s">
        <v>608</v>
      </c>
      <c r="B170" s="111" t="s">
        <v>609</v>
      </c>
      <c r="C170" s="111" t="s">
        <v>171</v>
      </c>
      <c r="D170" s="26" t="s">
        <v>0</v>
      </c>
      <c r="E170" s="155">
        <v>34</v>
      </c>
      <c r="F170" s="155">
        <v>37</v>
      </c>
      <c r="G170" s="155">
        <v>38</v>
      </c>
      <c r="H170" s="155">
        <v>38</v>
      </c>
      <c r="I170" s="24">
        <f t="shared" si="22"/>
        <v>36.75</v>
      </c>
      <c r="J170" s="24">
        <f t="shared" si="30"/>
        <v>73.5</v>
      </c>
      <c r="K170" s="155">
        <v>53</v>
      </c>
      <c r="L170" s="155">
        <v>58</v>
      </c>
      <c r="M170" s="28">
        <v>72</v>
      </c>
      <c r="N170" s="30"/>
      <c r="O170" s="29">
        <f t="shared" si="23"/>
        <v>61</v>
      </c>
      <c r="P170" s="30">
        <v>40</v>
      </c>
      <c r="Q170" s="167">
        <v>37</v>
      </c>
      <c r="R170" s="28">
        <v>43</v>
      </c>
      <c r="S170" s="29">
        <f t="shared" si="24"/>
        <v>254.5</v>
      </c>
      <c r="T170" s="34" t="b">
        <f t="shared" si="25"/>
        <v>1</v>
      </c>
      <c r="U170" s="34" t="b">
        <f t="shared" si="31"/>
        <v>1</v>
      </c>
      <c r="V170" s="65" t="b">
        <f t="shared" si="26"/>
        <v>1</v>
      </c>
      <c r="W170" s="65" t="b">
        <f t="shared" si="27"/>
        <v>1</v>
      </c>
      <c r="X170" s="65" t="b">
        <f t="shared" si="28"/>
        <v>1</v>
      </c>
      <c r="Y170" s="65" t="b">
        <f t="shared" si="32"/>
        <v>1</v>
      </c>
      <c r="Z170" s="65" t="b">
        <f t="shared" si="29"/>
        <v>1</v>
      </c>
    </row>
    <row r="171" spans="1:26" s="28" customFormat="1" x14ac:dyDescent="0.25">
      <c r="A171" s="111" t="s">
        <v>611</v>
      </c>
      <c r="B171" s="111" t="s">
        <v>612</v>
      </c>
      <c r="C171" s="111" t="s">
        <v>142</v>
      </c>
      <c r="D171" s="26" t="s">
        <v>0</v>
      </c>
      <c r="E171" s="155">
        <v>23</v>
      </c>
      <c r="F171" s="155">
        <v>33</v>
      </c>
      <c r="G171" s="155">
        <v>35</v>
      </c>
      <c r="H171" s="155">
        <v>31</v>
      </c>
      <c r="I171" s="24">
        <f t="shared" si="22"/>
        <v>30.5</v>
      </c>
      <c r="J171" s="24">
        <f t="shared" si="30"/>
        <v>61</v>
      </c>
      <c r="K171" s="155">
        <v>56</v>
      </c>
      <c r="L171" s="155">
        <v>61</v>
      </c>
      <c r="M171" s="28">
        <v>64</v>
      </c>
      <c r="N171" s="30"/>
      <c r="O171" s="29">
        <f t="shared" si="23"/>
        <v>60.33</v>
      </c>
      <c r="P171" s="30">
        <v>30</v>
      </c>
      <c r="Q171" s="167">
        <v>32</v>
      </c>
      <c r="R171" s="28">
        <v>36</v>
      </c>
      <c r="S171" s="29">
        <f t="shared" si="24"/>
        <v>219.33</v>
      </c>
      <c r="T171" s="34" t="b">
        <f t="shared" si="25"/>
        <v>1</v>
      </c>
      <c r="U171" s="34" t="b">
        <f t="shared" si="31"/>
        <v>1</v>
      </c>
      <c r="V171" s="65" t="b">
        <f t="shared" si="26"/>
        <v>0</v>
      </c>
      <c r="W171" s="65" t="b">
        <f t="shared" si="27"/>
        <v>1</v>
      </c>
      <c r="X171" s="65" t="b">
        <f t="shared" si="28"/>
        <v>1</v>
      </c>
      <c r="Y171" s="65" t="b">
        <f t="shared" si="32"/>
        <v>1</v>
      </c>
      <c r="Z171" s="65" t="b">
        <f t="shared" si="29"/>
        <v>0</v>
      </c>
    </row>
    <row r="172" spans="1:26" s="28" customFormat="1" x14ac:dyDescent="0.25">
      <c r="A172" s="111" t="s">
        <v>614</v>
      </c>
      <c r="B172" s="111" t="s">
        <v>363</v>
      </c>
      <c r="C172" s="111" t="s">
        <v>120</v>
      </c>
      <c r="D172" s="26" t="s">
        <v>0</v>
      </c>
      <c r="E172" s="155">
        <v>31</v>
      </c>
      <c r="F172" s="155">
        <v>37</v>
      </c>
      <c r="G172" s="155">
        <v>34</v>
      </c>
      <c r="H172" s="155">
        <v>37</v>
      </c>
      <c r="I172" s="24">
        <f t="shared" si="22"/>
        <v>34.75</v>
      </c>
      <c r="J172" s="24">
        <f t="shared" si="30"/>
        <v>69.5</v>
      </c>
      <c r="K172" s="155">
        <v>47</v>
      </c>
      <c r="L172" s="155">
        <v>47</v>
      </c>
      <c r="M172" s="28">
        <v>52</v>
      </c>
      <c r="N172" s="30"/>
      <c r="O172" s="29">
        <f t="shared" si="23"/>
        <v>48.67</v>
      </c>
      <c r="P172" s="30">
        <v>30</v>
      </c>
      <c r="Q172" s="167">
        <v>35</v>
      </c>
      <c r="R172" s="28">
        <v>33</v>
      </c>
      <c r="S172" s="29">
        <f t="shared" si="24"/>
        <v>216.17</v>
      </c>
      <c r="T172" s="34" t="b">
        <f t="shared" si="25"/>
        <v>1</v>
      </c>
      <c r="U172" s="34" t="b">
        <f t="shared" si="31"/>
        <v>0</v>
      </c>
      <c r="V172" s="65" t="b">
        <f t="shared" si="26"/>
        <v>0</v>
      </c>
      <c r="W172" s="65" t="b">
        <f t="shared" si="27"/>
        <v>1</v>
      </c>
      <c r="X172" s="65" t="b">
        <f t="shared" si="28"/>
        <v>0</v>
      </c>
      <c r="Y172" s="65" t="b">
        <f t="shared" si="32"/>
        <v>1</v>
      </c>
      <c r="Z172" s="65" t="b">
        <f t="shared" si="29"/>
        <v>0</v>
      </c>
    </row>
    <row r="173" spans="1:26" s="28" customFormat="1" x14ac:dyDescent="0.25">
      <c r="A173" s="111" t="s">
        <v>616</v>
      </c>
      <c r="B173" s="111" t="s">
        <v>617</v>
      </c>
      <c r="C173" s="111" t="s">
        <v>181</v>
      </c>
      <c r="D173" s="26" t="s">
        <v>0</v>
      </c>
      <c r="E173" s="155">
        <v>28</v>
      </c>
      <c r="F173" s="155">
        <v>34</v>
      </c>
      <c r="G173" s="155">
        <v>36</v>
      </c>
      <c r="H173" s="155">
        <v>35</v>
      </c>
      <c r="I173" s="24">
        <f t="shared" si="22"/>
        <v>33.25</v>
      </c>
      <c r="J173" s="24">
        <f t="shared" si="30"/>
        <v>66.5</v>
      </c>
      <c r="K173" s="155">
        <v>44</v>
      </c>
      <c r="L173" s="155">
        <v>59</v>
      </c>
      <c r="M173" s="28">
        <v>66</v>
      </c>
      <c r="N173" s="30"/>
      <c r="O173" s="29">
        <f t="shared" si="23"/>
        <v>56.33</v>
      </c>
      <c r="P173" s="30">
        <v>30</v>
      </c>
      <c r="Q173" s="167">
        <v>34</v>
      </c>
      <c r="R173" s="28">
        <v>45</v>
      </c>
      <c r="S173" s="29">
        <f t="shared" si="24"/>
        <v>231.83</v>
      </c>
      <c r="T173" s="34" t="b">
        <f t="shared" si="25"/>
        <v>1</v>
      </c>
      <c r="U173" s="34" t="b">
        <f t="shared" si="31"/>
        <v>1</v>
      </c>
      <c r="V173" s="65" t="b">
        <f t="shared" si="26"/>
        <v>0</v>
      </c>
      <c r="W173" s="65" t="b">
        <f t="shared" si="27"/>
        <v>1</v>
      </c>
      <c r="X173" s="65" t="b">
        <f t="shared" si="28"/>
        <v>1</v>
      </c>
      <c r="Y173" s="65" t="b">
        <f t="shared" si="32"/>
        <v>1</v>
      </c>
      <c r="Z173" s="65" t="b">
        <f t="shared" si="29"/>
        <v>0</v>
      </c>
    </row>
    <row r="174" spans="1:26" s="28" customFormat="1" x14ac:dyDescent="0.25">
      <c r="A174" s="111" t="s">
        <v>619</v>
      </c>
      <c r="B174" s="111" t="s">
        <v>620</v>
      </c>
      <c r="C174" s="111" t="s">
        <v>348</v>
      </c>
      <c r="D174" s="26" t="s">
        <v>0</v>
      </c>
      <c r="E174" s="155">
        <v>29</v>
      </c>
      <c r="F174" s="155">
        <v>31</v>
      </c>
      <c r="G174" s="155">
        <v>31</v>
      </c>
      <c r="H174" s="155">
        <v>28</v>
      </c>
      <c r="I174" s="24">
        <f t="shared" si="22"/>
        <v>29.75</v>
      </c>
      <c r="J174" s="24">
        <f t="shared" si="30"/>
        <v>59.5</v>
      </c>
      <c r="K174" s="155">
        <v>50</v>
      </c>
      <c r="L174" s="155">
        <v>58</v>
      </c>
      <c r="M174" s="28">
        <v>69</v>
      </c>
      <c r="N174" s="30"/>
      <c r="O174" s="29">
        <f t="shared" si="23"/>
        <v>59</v>
      </c>
      <c r="P174" s="30">
        <v>40</v>
      </c>
      <c r="Q174" s="167">
        <v>29</v>
      </c>
      <c r="R174" s="28">
        <v>37</v>
      </c>
      <c r="S174" s="29">
        <f t="shared" si="24"/>
        <v>224.5</v>
      </c>
      <c r="T174" s="34" t="b">
        <f t="shared" si="25"/>
        <v>1</v>
      </c>
      <c r="U174" s="34" t="b">
        <f t="shared" si="31"/>
        <v>1</v>
      </c>
      <c r="V174" s="65" t="b">
        <f t="shared" si="26"/>
        <v>1</v>
      </c>
      <c r="W174" s="65" t="b">
        <f t="shared" si="27"/>
        <v>0</v>
      </c>
      <c r="X174" s="65" t="b">
        <f t="shared" si="28"/>
        <v>1</v>
      </c>
      <c r="Y174" s="65" t="b">
        <f t="shared" si="32"/>
        <v>1</v>
      </c>
      <c r="Z174" s="65" t="b">
        <f t="shared" si="29"/>
        <v>0</v>
      </c>
    </row>
    <row r="175" spans="1:26" s="28" customFormat="1" x14ac:dyDescent="0.25">
      <c r="A175" t="s">
        <v>622</v>
      </c>
      <c r="B175" t="s">
        <v>623</v>
      </c>
      <c r="C175" t="s">
        <v>149</v>
      </c>
      <c r="D175" s="26" t="s">
        <v>24</v>
      </c>
      <c r="E175" s="155">
        <v>34</v>
      </c>
      <c r="F175" s="155">
        <v>38</v>
      </c>
      <c r="G175" s="155">
        <v>38</v>
      </c>
      <c r="H175" s="155">
        <v>37</v>
      </c>
      <c r="I175" s="24">
        <f t="shared" si="22"/>
        <v>36.75</v>
      </c>
      <c r="J175" s="24">
        <f t="shared" si="30"/>
        <v>73.5</v>
      </c>
      <c r="K175" s="155">
        <v>74</v>
      </c>
      <c r="L175" s="155">
        <v>78</v>
      </c>
      <c r="M175" s="28">
        <v>73</v>
      </c>
      <c r="N175" s="30"/>
      <c r="O175" s="29">
        <f t="shared" si="23"/>
        <v>75</v>
      </c>
      <c r="P175" s="30">
        <v>40</v>
      </c>
      <c r="Q175" s="167">
        <v>39</v>
      </c>
      <c r="R175" s="30">
        <v>44</v>
      </c>
      <c r="S175" s="29">
        <f t="shared" si="24"/>
        <v>271.5</v>
      </c>
      <c r="T175" s="34" t="b">
        <f t="shared" si="25"/>
        <v>1</v>
      </c>
      <c r="U175" s="34" t="b">
        <f t="shared" si="31"/>
        <v>1</v>
      </c>
      <c r="V175" s="65" t="b">
        <f t="shared" si="26"/>
        <v>1</v>
      </c>
      <c r="W175" s="65" t="b">
        <f t="shared" si="27"/>
        <v>1</v>
      </c>
      <c r="X175" s="65" t="b">
        <f t="shared" si="28"/>
        <v>1</v>
      </c>
      <c r="Y175" s="65" t="b">
        <f t="shared" si="32"/>
        <v>1</v>
      </c>
      <c r="Z175" s="65" t="b">
        <f t="shared" si="29"/>
        <v>1</v>
      </c>
    </row>
    <row r="176" spans="1:26" s="28" customFormat="1" x14ac:dyDescent="0.25">
      <c r="A176" s="111" t="s">
        <v>625</v>
      </c>
      <c r="B176" s="111" t="s">
        <v>626</v>
      </c>
      <c r="C176" s="111" t="s">
        <v>124</v>
      </c>
      <c r="D176" s="26" t="s">
        <v>24</v>
      </c>
      <c r="E176" s="155">
        <v>28</v>
      </c>
      <c r="F176" s="155">
        <v>38</v>
      </c>
      <c r="G176" s="155">
        <v>37</v>
      </c>
      <c r="H176" s="155">
        <v>34</v>
      </c>
      <c r="I176" s="24">
        <f t="shared" si="22"/>
        <v>34.25</v>
      </c>
      <c r="J176" s="24">
        <f t="shared" si="30"/>
        <v>68.5</v>
      </c>
      <c r="K176" s="155">
        <v>70</v>
      </c>
      <c r="L176" s="155">
        <v>67</v>
      </c>
      <c r="M176" s="28">
        <v>73</v>
      </c>
      <c r="N176" s="30"/>
      <c r="O176" s="29">
        <f t="shared" si="23"/>
        <v>70</v>
      </c>
      <c r="P176" s="30">
        <v>40</v>
      </c>
      <c r="Q176" s="167">
        <v>37</v>
      </c>
      <c r="R176" s="30">
        <v>36</v>
      </c>
      <c r="S176" s="29">
        <f t="shared" si="24"/>
        <v>251.5</v>
      </c>
      <c r="T176" s="34" t="b">
        <f t="shared" si="25"/>
        <v>1</v>
      </c>
      <c r="U176" s="34" t="b">
        <f t="shared" si="31"/>
        <v>1</v>
      </c>
      <c r="V176" s="65" t="b">
        <f t="shared" si="26"/>
        <v>1</v>
      </c>
      <c r="W176" s="65" t="b">
        <f t="shared" si="27"/>
        <v>1</v>
      </c>
      <c r="X176" s="65" t="b">
        <f t="shared" si="28"/>
        <v>1</v>
      </c>
      <c r="Y176" s="65" t="b">
        <f t="shared" si="32"/>
        <v>1</v>
      </c>
      <c r="Z176" s="65" t="b">
        <f t="shared" si="29"/>
        <v>1</v>
      </c>
    </row>
    <row r="177" spans="1:26" s="28" customFormat="1" x14ac:dyDescent="0.25">
      <c r="A177" s="111" t="s">
        <v>628</v>
      </c>
      <c r="B177" s="111" t="s">
        <v>629</v>
      </c>
      <c r="C177" s="111" t="s">
        <v>481</v>
      </c>
      <c r="D177" s="26" t="s">
        <v>24</v>
      </c>
      <c r="E177" s="155">
        <v>34</v>
      </c>
      <c r="F177" s="155">
        <v>38</v>
      </c>
      <c r="G177" s="155">
        <v>36</v>
      </c>
      <c r="H177" s="155">
        <v>36</v>
      </c>
      <c r="I177" s="24">
        <f t="shared" si="22"/>
        <v>36</v>
      </c>
      <c r="J177" s="24">
        <f t="shared" si="30"/>
        <v>72</v>
      </c>
      <c r="K177" s="155">
        <v>30</v>
      </c>
      <c r="L177" s="155">
        <v>60</v>
      </c>
      <c r="M177" s="28">
        <v>73</v>
      </c>
      <c r="N177" s="30"/>
      <c r="O177" s="29">
        <f t="shared" si="23"/>
        <v>54.33</v>
      </c>
      <c r="P177" s="30">
        <v>40</v>
      </c>
      <c r="Q177" s="167">
        <v>28</v>
      </c>
      <c r="R177" s="30">
        <v>39</v>
      </c>
      <c r="S177" s="29">
        <f t="shared" si="24"/>
        <v>233.33</v>
      </c>
      <c r="T177" s="34" t="b">
        <f t="shared" si="25"/>
        <v>1</v>
      </c>
      <c r="U177" s="34" t="b">
        <f t="shared" si="31"/>
        <v>0</v>
      </c>
      <c r="V177" s="65" t="b">
        <f t="shared" si="26"/>
        <v>1</v>
      </c>
      <c r="W177" s="65" t="b">
        <f t="shared" si="27"/>
        <v>0</v>
      </c>
      <c r="X177" s="65" t="b">
        <f t="shared" si="28"/>
        <v>1</v>
      </c>
      <c r="Y177" s="65" t="b">
        <f t="shared" si="32"/>
        <v>1</v>
      </c>
      <c r="Z177" s="65" t="b">
        <f t="shared" si="29"/>
        <v>0</v>
      </c>
    </row>
    <row r="178" spans="1:26" s="28" customFormat="1" x14ac:dyDescent="0.25">
      <c r="A178" s="111" t="s">
        <v>631</v>
      </c>
      <c r="B178" s="111" t="s">
        <v>632</v>
      </c>
      <c r="C178" s="111" t="s">
        <v>175</v>
      </c>
      <c r="D178" s="26" t="s">
        <v>24</v>
      </c>
      <c r="E178" s="155">
        <v>31</v>
      </c>
      <c r="F178" s="155">
        <v>38</v>
      </c>
      <c r="G178" s="155">
        <v>36</v>
      </c>
      <c r="H178" s="155">
        <v>31</v>
      </c>
      <c r="I178" s="24">
        <f t="shared" si="22"/>
        <v>34</v>
      </c>
      <c r="J178" s="24">
        <f t="shared" si="30"/>
        <v>68</v>
      </c>
      <c r="K178" s="155">
        <v>53</v>
      </c>
      <c r="L178" s="155">
        <v>68</v>
      </c>
      <c r="M178" s="28">
        <v>52</v>
      </c>
      <c r="N178" s="30"/>
      <c r="O178" s="29">
        <f t="shared" si="23"/>
        <v>57.67</v>
      </c>
      <c r="P178" s="30">
        <v>40</v>
      </c>
      <c r="Q178" s="167">
        <v>34</v>
      </c>
      <c r="R178" s="30">
        <v>34</v>
      </c>
      <c r="S178" s="29">
        <f t="shared" si="24"/>
        <v>233.67</v>
      </c>
      <c r="T178" s="34" t="b">
        <f t="shared" si="25"/>
        <v>1</v>
      </c>
      <c r="U178" s="34" t="b">
        <f t="shared" si="31"/>
        <v>1</v>
      </c>
      <c r="V178" s="65" t="b">
        <f t="shared" si="26"/>
        <v>1</v>
      </c>
      <c r="W178" s="65" t="b">
        <f t="shared" si="27"/>
        <v>1</v>
      </c>
      <c r="X178" s="65" t="b">
        <f t="shared" si="28"/>
        <v>0</v>
      </c>
      <c r="Y178" s="65" t="b">
        <f t="shared" si="32"/>
        <v>1</v>
      </c>
      <c r="Z178" s="65" t="b">
        <f t="shared" si="29"/>
        <v>0</v>
      </c>
    </row>
    <row r="179" spans="1:26" s="28" customFormat="1" x14ac:dyDescent="0.25">
      <c r="A179" s="111" t="s">
        <v>634</v>
      </c>
      <c r="B179" s="111" t="s">
        <v>635</v>
      </c>
      <c r="C179" s="111" t="s">
        <v>164</v>
      </c>
      <c r="D179" s="26" t="s">
        <v>24</v>
      </c>
      <c r="E179" s="155">
        <v>33</v>
      </c>
      <c r="F179" s="155">
        <v>39</v>
      </c>
      <c r="G179" s="155">
        <v>38</v>
      </c>
      <c r="H179" s="155">
        <v>37</v>
      </c>
      <c r="I179" s="24">
        <f t="shared" si="22"/>
        <v>36.75</v>
      </c>
      <c r="J179" s="24">
        <f t="shared" si="30"/>
        <v>73.5</v>
      </c>
      <c r="K179" s="155">
        <v>51</v>
      </c>
      <c r="L179" s="155">
        <v>74</v>
      </c>
      <c r="M179" s="28">
        <v>71</v>
      </c>
      <c r="N179" s="30"/>
      <c r="O179" s="29">
        <f t="shared" si="23"/>
        <v>65.33</v>
      </c>
      <c r="P179" s="30">
        <v>40</v>
      </c>
      <c r="Q179" s="167">
        <v>39</v>
      </c>
      <c r="R179" s="30">
        <v>43</v>
      </c>
      <c r="S179" s="29">
        <f t="shared" si="24"/>
        <v>260.83</v>
      </c>
      <c r="T179" s="34" t="b">
        <f t="shared" si="25"/>
        <v>1</v>
      </c>
      <c r="U179" s="34" t="b">
        <f t="shared" si="31"/>
        <v>1</v>
      </c>
      <c r="V179" s="65" t="b">
        <f t="shared" si="26"/>
        <v>1</v>
      </c>
      <c r="W179" s="65" t="b">
        <f t="shared" si="27"/>
        <v>1</v>
      </c>
      <c r="X179" s="65" t="b">
        <f t="shared" si="28"/>
        <v>1</v>
      </c>
      <c r="Y179" s="65" t="b">
        <f t="shared" si="32"/>
        <v>1</v>
      </c>
      <c r="Z179" s="65" t="b">
        <f t="shared" si="29"/>
        <v>1</v>
      </c>
    </row>
    <row r="180" spans="1:26" s="28" customFormat="1" x14ac:dyDescent="0.25">
      <c r="A180" s="111" t="s">
        <v>637</v>
      </c>
      <c r="B180" s="111" t="s">
        <v>638</v>
      </c>
      <c r="C180" s="111" t="s">
        <v>120</v>
      </c>
      <c r="D180" s="26" t="s">
        <v>24</v>
      </c>
      <c r="E180" s="155">
        <v>20</v>
      </c>
      <c r="F180" s="155">
        <v>34</v>
      </c>
      <c r="G180" s="155">
        <v>35</v>
      </c>
      <c r="H180" s="155">
        <v>34</v>
      </c>
      <c r="I180" s="24">
        <f t="shared" si="22"/>
        <v>30.75</v>
      </c>
      <c r="J180" s="24">
        <f t="shared" si="30"/>
        <v>61.5</v>
      </c>
      <c r="K180" s="155">
        <v>56</v>
      </c>
      <c r="L180" s="155">
        <v>58</v>
      </c>
      <c r="M180" s="28">
        <v>63</v>
      </c>
      <c r="N180" s="30"/>
      <c r="O180" s="29">
        <f t="shared" si="23"/>
        <v>59</v>
      </c>
      <c r="P180" s="30">
        <v>20</v>
      </c>
      <c r="Q180" s="167">
        <v>31</v>
      </c>
      <c r="R180" s="30">
        <v>38</v>
      </c>
      <c r="S180" s="29">
        <f t="shared" si="24"/>
        <v>209.5</v>
      </c>
      <c r="T180" s="34" t="b">
        <f t="shared" si="25"/>
        <v>1</v>
      </c>
      <c r="U180" s="34" t="b">
        <f t="shared" si="31"/>
        <v>1</v>
      </c>
      <c r="V180" s="65" t="b">
        <f t="shared" si="26"/>
        <v>0</v>
      </c>
      <c r="W180" s="65" t="b">
        <f t="shared" si="27"/>
        <v>0</v>
      </c>
      <c r="X180" s="65" t="b">
        <f t="shared" si="28"/>
        <v>1</v>
      </c>
      <c r="Y180" s="65" t="b">
        <f t="shared" si="32"/>
        <v>1</v>
      </c>
      <c r="Z180" s="65" t="b">
        <f t="shared" si="29"/>
        <v>0</v>
      </c>
    </row>
    <row r="181" spans="1:26" s="28" customFormat="1" x14ac:dyDescent="0.25">
      <c r="A181" s="111" t="s">
        <v>640</v>
      </c>
      <c r="B181" s="111" t="s">
        <v>641</v>
      </c>
      <c r="C181" s="111" t="s">
        <v>164</v>
      </c>
      <c r="D181" s="26" t="s">
        <v>24</v>
      </c>
      <c r="E181" s="155">
        <v>39</v>
      </c>
      <c r="F181" s="155">
        <v>34</v>
      </c>
      <c r="G181" s="155">
        <v>38</v>
      </c>
      <c r="H181" s="155">
        <v>35</v>
      </c>
      <c r="I181" s="24">
        <f t="shared" si="22"/>
        <v>36.5</v>
      </c>
      <c r="J181" s="24">
        <f t="shared" si="30"/>
        <v>73</v>
      </c>
      <c r="K181" s="155">
        <v>62</v>
      </c>
      <c r="L181" s="155">
        <v>74</v>
      </c>
      <c r="M181" s="28">
        <v>71</v>
      </c>
      <c r="N181" s="30"/>
      <c r="O181" s="29">
        <f t="shared" si="23"/>
        <v>69</v>
      </c>
      <c r="P181" s="30">
        <v>40</v>
      </c>
      <c r="Q181" s="167">
        <v>35</v>
      </c>
      <c r="R181" s="30">
        <v>36</v>
      </c>
      <c r="S181" s="29">
        <f t="shared" si="24"/>
        <v>253</v>
      </c>
      <c r="T181" s="34" t="b">
        <f t="shared" si="25"/>
        <v>1</v>
      </c>
      <c r="U181" s="34" t="b">
        <f t="shared" ref="U181:U212" si="33">IF(O181,O181&gt;=56,O181&lt;56)</f>
        <v>1</v>
      </c>
      <c r="V181" s="65" t="b">
        <f t="shared" si="26"/>
        <v>1</v>
      </c>
      <c r="W181" s="65" t="b">
        <f t="shared" si="27"/>
        <v>1</v>
      </c>
      <c r="X181" s="65" t="b">
        <f t="shared" si="28"/>
        <v>1</v>
      </c>
      <c r="Y181" s="65" t="b">
        <f t="shared" si="32"/>
        <v>1</v>
      </c>
      <c r="Z181" s="65" t="b">
        <f t="shared" si="29"/>
        <v>1</v>
      </c>
    </row>
    <row r="182" spans="1:26" s="28" customFormat="1" x14ac:dyDescent="0.25">
      <c r="A182" s="111" t="s">
        <v>643</v>
      </c>
      <c r="B182" s="111" t="s">
        <v>371</v>
      </c>
      <c r="C182" s="111" t="s">
        <v>175</v>
      </c>
      <c r="D182" s="26" t="s">
        <v>24</v>
      </c>
      <c r="E182" s="155">
        <v>32</v>
      </c>
      <c r="F182" s="155">
        <v>38</v>
      </c>
      <c r="G182" s="155">
        <v>38</v>
      </c>
      <c r="H182" s="155">
        <v>37</v>
      </c>
      <c r="I182" s="24">
        <f t="shared" si="22"/>
        <v>36.25</v>
      </c>
      <c r="J182" s="24">
        <f t="shared" si="30"/>
        <v>72.5</v>
      </c>
      <c r="K182" s="155">
        <v>71</v>
      </c>
      <c r="L182" s="155">
        <v>71</v>
      </c>
      <c r="M182" s="28">
        <v>77</v>
      </c>
      <c r="N182" s="30"/>
      <c r="O182" s="29">
        <f t="shared" si="23"/>
        <v>73</v>
      </c>
      <c r="P182" s="30">
        <v>40</v>
      </c>
      <c r="Q182" s="167">
        <v>43</v>
      </c>
      <c r="R182" s="30">
        <v>46</v>
      </c>
      <c r="S182" s="29">
        <f t="shared" si="24"/>
        <v>274.5</v>
      </c>
      <c r="T182" s="34" t="b">
        <f t="shared" si="25"/>
        <v>1</v>
      </c>
      <c r="U182" s="34" t="b">
        <f t="shared" si="33"/>
        <v>1</v>
      </c>
      <c r="V182" s="65" t="b">
        <f t="shared" si="26"/>
        <v>1</v>
      </c>
      <c r="W182" s="65" t="b">
        <f t="shared" si="27"/>
        <v>1</v>
      </c>
      <c r="X182" s="65" t="b">
        <f t="shared" si="28"/>
        <v>1</v>
      </c>
      <c r="Y182" s="65" t="b">
        <f t="shared" si="32"/>
        <v>1</v>
      </c>
      <c r="Z182" s="65" t="b">
        <f t="shared" si="29"/>
        <v>1</v>
      </c>
    </row>
    <row r="183" spans="1:26" s="28" customFormat="1" x14ac:dyDescent="0.25">
      <c r="A183" s="111" t="s">
        <v>645</v>
      </c>
      <c r="B183" s="111" t="s">
        <v>524</v>
      </c>
      <c r="C183" s="111" t="s">
        <v>171</v>
      </c>
      <c r="D183" s="26" t="s">
        <v>24</v>
      </c>
      <c r="E183" s="155">
        <v>29</v>
      </c>
      <c r="F183" s="155">
        <v>38</v>
      </c>
      <c r="G183" s="155">
        <v>38</v>
      </c>
      <c r="H183" s="155">
        <v>36</v>
      </c>
      <c r="I183" s="24">
        <f t="shared" si="22"/>
        <v>35.25</v>
      </c>
      <c r="J183" s="24">
        <f t="shared" si="30"/>
        <v>70.5</v>
      </c>
      <c r="K183" s="155">
        <v>69</v>
      </c>
      <c r="L183" s="155">
        <v>60</v>
      </c>
      <c r="M183" s="28">
        <v>76</v>
      </c>
      <c r="N183" s="30"/>
      <c r="O183" s="29">
        <f t="shared" si="23"/>
        <v>68.33</v>
      </c>
      <c r="P183" s="30">
        <v>40</v>
      </c>
      <c r="Q183" s="167">
        <v>42</v>
      </c>
      <c r="R183" s="30">
        <v>43</v>
      </c>
      <c r="S183" s="29">
        <f t="shared" si="24"/>
        <v>263.83</v>
      </c>
      <c r="T183" s="34" t="b">
        <f t="shared" si="25"/>
        <v>1</v>
      </c>
      <c r="U183" s="34" t="b">
        <f t="shared" si="33"/>
        <v>1</v>
      </c>
      <c r="V183" s="65" t="b">
        <f t="shared" si="26"/>
        <v>1</v>
      </c>
      <c r="W183" s="65" t="b">
        <f t="shared" si="27"/>
        <v>1</v>
      </c>
      <c r="X183" s="65" t="b">
        <f t="shared" si="28"/>
        <v>1</v>
      </c>
      <c r="Y183" s="65" t="b">
        <f t="shared" si="32"/>
        <v>1</v>
      </c>
      <c r="Z183" s="65" t="b">
        <f t="shared" si="29"/>
        <v>1</v>
      </c>
    </row>
    <row r="184" spans="1:26" x14ac:dyDescent="0.25">
      <c r="A184" s="111" t="s">
        <v>647</v>
      </c>
      <c r="B184" s="111" t="s">
        <v>648</v>
      </c>
      <c r="C184" s="111" t="s">
        <v>113</v>
      </c>
      <c r="D184" s="26" t="s">
        <v>24</v>
      </c>
      <c r="E184" s="155">
        <v>28</v>
      </c>
      <c r="F184" s="155">
        <v>36</v>
      </c>
      <c r="G184" s="155">
        <v>38</v>
      </c>
      <c r="H184" s="155">
        <v>36</v>
      </c>
      <c r="I184" s="24">
        <f t="shared" si="22"/>
        <v>34.5</v>
      </c>
      <c r="J184" s="24">
        <f t="shared" si="30"/>
        <v>69</v>
      </c>
      <c r="K184" s="155">
        <v>52</v>
      </c>
      <c r="L184" s="155">
        <v>67</v>
      </c>
      <c r="M184" s="28">
        <v>69</v>
      </c>
      <c r="N184" s="30"/>
      <c r="O184" s="29">
        <f t="shared" si="23"/>
        <v>62.67</v>
      </c>
      <c r="P184" s="30">
        <v>40</v>
      </c>
      <c r="Q184" s="167">
        <v>39</v>
      </c>
      <c r="R184" s="30">
        <v>38</v>
      </c>
      <c r="S184" s="29">
        <f t="shared" si="24"/>
        <v>248.67</v>
      </c>
      <c r="T184" s="34" t="b">
        <f t="shared" si="25"/>
        <v>1</v>
      </c>
      <c r="U184" s="34" t="b">
        <f t="shared" si="33"/>
        <v>1</v>
      </c>
      <c r="V184" s="65" t="b">
        <f t="shared" si="26"/>
        <v>1</v>
      </c>
      <c r="W184" s="65" t="b">
        <f t="shared" si="27"/>
        <v>1</v>
      </c>
      <c r="X184" s="65" t="b">
        <f t="shared" si="28"/>
        <v>1</v>
      </c>
      <c r="Y184" s="65" t="b">
        <f t="shared" si="32"/>
        <v>1</v>
      </c>
      <c r="Z184" s="65" t="b">
        <f t="shared" si="29"/>
        <v>1</v>
      </c>
    </row>
    <row r="185" spans="1:26" s="28" customFormat="1" x14ac:dyDescent="0.25">
      <c r="A185" s="111" t="s">
        <v>650</v>
      </c>
      <c r="B185" s="111" t="s">
        <v>651</v>
      </c>
      <c r="C185" s="111" t="s">
        <v>124</v>
      </c>
      <c r="D185" s="26" t="s">
        <v>24</v>
      </c>
      <c r="E185" s="155">
        <v>34</v>
      </c>
      <c r="F185" s="155">
        <v>37</v>
      </c>
      <c r="G185" s="155">
        <v>39</v>
      </c>
      <c r="H185" s="155">
        <v>36</v>
      </c>
      <c r="I185" s="24">
        <f t="shared" si="22"/>
        <v>36.5</v>
      </c>
      <c r="J185" s="24">
        <f t="shared" si="30"/>
        <v>73</v>
      </c>
      <c r="K185" s="155">
        <v>65</v>
      </c>
      <c r="L185" s="155">
        <v>59</v>
      </c>
      <c r="M185" s="28">
        <v>70</v>
      </c>
      <c r="N185" s="30"/>
      <c r="O185" s="29">
        <f t="shared" si="23"/>
        <v>64.67</v>
      </c>
      <c r="P185" s="30">
        <v>40</v>
      </c>
      <c r="Q185" s="167">
        <v>35</v>
      </c>
      <c r="R185" s="30">
        <v>43</v>
      </c>
      <c r="S185" s="29">
        <f t="shared" si="24"/>
        <v>255.67</v>
      </c>
      <c r="T185" s="34" t="b">
        <f t="shared" si="25"/>
        <v>1</v>
      </c>
      <c r="U185" s="34" t="b">
        <f t="shared" si="33"/>
        <v>1</v>
      </c>
      <c r="V185" s="65" t="b">
        <f t="shared" si="26"/>
        <v>1</v>
      </c>
      <c r="W185" s="65" t="b">
        <f t="shared" si="27"/>
        <v>1</v>
      </c>
      <c r="X185" s="65" t="b">
        <f t="shared" si="28"/>
        <v>1</v>
      </c>
      <c r="Y185" s="65" t="b">
        <f t="shared" si="32"/>
        <v>1</v>
      </c>
      <c r="Z185" s="65" t="b">
        <f t="shared" si="29"/>
        <v>1</v>
      </c>
    </row>
    <row r="186" spans="1:26" s="28" customFormat="1" x14ac:dyDescent="0.25">
      <c r="A186" s="111" t="s">
        <v>653</v>
      </c>
      <c r="B186" s="111" t="s">
        <v>654</v>
      </c>
      <c r="C186" s="111" t="s">
        <v>348</v>
      </c>
      <c r="D186" s="26" t="s">
        <v>24</v>
      </c>
      <c r="E186" s="155">
        <v>25</v>
      </c>
      <c r="F186" s="155">
        <v>37</v>
      </c>
      <c r="G186" s="155">
        <v>37</v>
      </c>
      <c r="H186" s="155">
        <v>35</v>
      </c>
      <c r="I186" s="24">
        <f t="shared" si="22"/>
        <v>33.5</v>
      </c>
      <c r="J186" s="24">
        <f t="shared" si="30"/>
        <v>67</v>
      </c>
      <c r="K186" s="155">
        <v>50</v>
      </c>
      <c r="L186" s="155">
        <v>68</v>
      </c>
      <c r="M186" s="28">
        <v>76</v>
      </c>
      <c r="N186" s="30"/>
      <c r="O186" s="29">
        <f t="shared" si="23"/>
        <v>64.67</v>
      </c>
      <c r="P186" s="30">
        <v>20</v>
      </c>
      <c r="Q186" s="167">
        <v>37</v>
      </c>
      <c r="R186" s="30">
        <v>35</v>
      </c>
      <c r="S186" s="29">
        <f t="shared" si="24"/>
        <v>223.67</v>
      </c>
      <c r="T186" s="34" t="b">
        <f t="shared" si="25"/>
        <v>1</v>
      </c>
      <c r="U186" s="34" t="b">
        <f t="shared" si="33"/>
        <v>1</v>
      </c>
      <c r="V186" s="65" t="b">
        <f t="shared" si="26"/>
        <v>0</v>
      </c>
      <c r="W186" s="65" t="b">
        <f t="shared" si="27"/>
        <v>1</v>
      </c>
      <c r="X186" s="65" t="b">
        <f t="shared" si="28"/>
        <v>1</v>
      </c>
      <c r="Y186" s="65" t="b">
        <f t="shared" si="32"/>
        <v>1</v>
      </c>
      <c r="Z186" s="65" t="b">
        <f t="shared" si="29"/>
        <v>0</v>
      </c>
    </row>
    <row r="187" spans="1:26" s="28" customFormat="1" x14ac:dyDescent="0.25">
      <c r="A187" s="151" t="s">
        <v>656</v>
      </c>
      <c r="B187" s="151" t="s">
        <v>657</v>
      </c>
      <c r="C187" s="151" t="s">
        <v>136</v>
      </c>
      <c r="D187" s="26" t="s">
        <v>24</v>
      </c>
      <c r="E187" s="155">
        <v>28</v>
      </c>
      <c r="F187" s="155">
        <v>36</v>
      </c>
      <c r="G187" s="155">
        <v>38</v>
      </c>
      <c r="H187" s="155">
        <v>35</v>
      </c>
      <c r="I187" s="24">
        <f t="shared" si="22"/>
        <v>34.25</v>
      </c>
      <c r="J187" s="24">
        <f t="shared" si="30"/>
        <v>68.5</v>
      </c>
      <c r="K187" s="155">
        <v>58</v>
      </c>
      <c r="L187" s="155">
        <v>63</v>
      </c>
      <c r="M187" s="28">
        <v>75</v>
      </c>
      <c r="N187" s="30"/>
      <c r="O187" s="29">
        <f t="shared" si="23"/>
        <v>65.33</v>
      </c>
      <c r="P187" s="30">
        <v>40</v>
      </c>
      <c r="Q187" s="167">
        <v>38</v>
      </c>
      <c r="R187" s="30">
        <v>41</v>
      </c>
      <c r="S187" s="29">
        <f t="shared" si="24"/>
        <v>252.83</v>
      </c>
      <c r="T187" s="34" t="b">
        <f t="shared" si="25"/>
        <v>1</v>
      </c>
      <c r="U187" s="34" t="b">
        <f t="shared" si="33"/>
        <v>1</v>
      </c>
      <c r="V187" s="65" t="b">
        <f t="shared" si="26"/>
        <v>1</v>
      </c>
      <c r="W187" s="65" t="b">
        <f t="shared" ref="W187:W218" si="34">IF(Q187,Q187&gt;=32,Q187&lt;32)</f>
        <v>1</v>
      </c>
      <c r="X187" s="65" t="b">
        <f t="shared" ref="X187:X218" si="35">IF(R187,R187&gt;=35,R187&lt;35)</f>
        <v>1</v>
      </c>
      <c r="Y187" s="65" t="b">
        <f t="shared" si="32"/>
        <v>1</v>
      </c>
      <c r="Z187" s="65" t="b">
        <f t="shared" si="29"/>
        <v>1</v>
      </c>
    </row>
    <row r="188" spans="1:26" s="28" customFormat="1" x14ac:dyDescent="0.25">
      <c r="A188" s="111" t="s">
        <v>659</v>
      </c>
      <c r="B188" s="111" t="s">
        <v>660</v>
      </c>
      <c r="C188" s="111" t="s">
        <v>116</v>
      </c>
      <c r="D188" s="26" t="s">
        <v>24</v>
      </c>
      <c r="E188" s="155">
        <v>22</v>
      </c>
      <c r="F188" s="155">
        <v>33</v>
      </c>
      <c r="G188" s="155">
        <v>33</v>
      </c>
      <c r="H188" s="155">
        <v>34</v>
      </c>
      <c r="I188" s="24">
        <f t="shared" si="22"/>
        <v>30.5</v>
      </c>
      <c r="J188" s="24">
        <f t="shared" si="30"/>
        <v>61</v>
      </c>
      <c r="K188" s="155">
        <v>62</v>
      </c>
      <c r="L188" s="155">
        <v>66</v>
      </c>
      <c r="M188" s="28">
        <v>68</v>
      </c>
      <c r="N188" s="30"/>
      <c r="O188" s="29">
        <f t="shared" si="23"/>
        <v>65.33</v>
      </c>
      <c r="P188" s="30">
        <v>20</v>
      </c>
      <c r="Q188" s="167">
        <v>32</v>
      </c>
      <c r="R188" s="30">
        <v>43</v>
      </c>
      <c r="S188" s="29">
        <f t="shared" si="24"/>
        <v>221.33</v>
      </c>
      <c r="T188" s="34" t="b">
        <f t="shared" si="25"/>
        <v>1</v>
      </c>
      <c r="U188" s="34" t="b">
        <f t="shared" si="33"/>
        <v>1</v>
      </c>
      <c r="V188" s="65" t="b">
        <f t="shared" si="26"/>
        <v>0</v>
      </c>
      <c r="W188" s="65" t="b">
        <f t="shared" si="34"/>
        <v>1</v>
      </c>
      <c r="X188" s="65" t="b">
        <f t="shared" si="35"/>
        <v>1</v>
      </c>
      <c r="Y188" s="65" t="b">
        <f t="shared" si="32"/>
        <v>1</v>
      </c>
      <c r="Z188" s="65" t="b">
        <f t="shared" si="29"/>
        <v>0</v>
      </c>
    </row>
    <row r="189" spans="1:26" s="28" customFormat="1" x14ac:dyDescent="0.25">
      <c r="A189" s="111" t="s">
        <v>662</v>
      </c>
      <c r="B189" s="111" t="s">
        <v>663</v>
      </c>
      <c r="C189" s="111" t="s">
        <v>146</v>
      </c>
      <c r="D189" s="26" t="s">
        <v>24</v>
      </c>
      <c r="E189" s="155">
        <v>24</v>
      </c>
      <c r="F189" s="155">
        <v>35</v>
      </c>
      <c r="G189" s="155">
        <v>38</v>
      </c>
      <c r="H189" s="155">
        <v>35</v>
      </c>
      <c r="I189" s="24">
        <f t="shared" si="22"/>
        <v>33</v>
      </c>
      <c r="J189" s="24">
        <f t="shared" si="30"/>
        <v>66</v>
      </c>
      <c r="K189" s="155">
        <v>56</v>
      </c>
      <c r="L189" s="155">
        <v>66</v>
      </c>
      <c r="M189" s="28">
        <v>66</v>
      </c>
      <c r="N189" s="30"/>
      <c r="O189" s="29">
        <f t="shared" si="23"/>
        <v>62.67</v>
      </c>
      <c r="P189" s="30">
        <v>40</v>
      </c>
      <c r="Q189" s="167">
        <v>41</v>
      </c>
      <c r="R189" s="30">
        <v>39</v>
      </c>
      <c r="S189" s="29">
        <f t="shared" si="24"/>
        <v>248.67</v>
      </c>
      <c r="T189" s="34" t="b">
        <f t="shared" si="25"/>
        <v>1</v>
      </c>
      <c r="U189" s="34" t="b">
        <f t="shared" si="33"/>
        <v>1</v>
      </c>
      <c r="V189" s="65" t="b">
        <f t="shared" si="26"/>
        <v>1</v>
      </c>
      <c r="W189" s="65" t="b">
        <f t="shared" si="34"/>
        <v>1</v>
      </c>
      <c r="X189" s="65" t="b">
        <f t="shared" si="35"/>
        <v>1</v>
      </c>
      <c r="Y189" s="65" t="b">
        <f t="shared" si="32"/>
        <v>1</v>
      </c>
      <c r="Z189" s="65" t="b">
        <f t="shared" si="29"/>
        <v>1</v>
      </c>
    </row>
    <row r="190" spans="1:26" s="28" customFormat="1" x14ac:dyDescent="0.25">
      <c r="A190" s="111" t="s">
        <v>665</v>
      </c>
      <c r="B190" s="111" t="s">
        <v>307</v>
      </c>
      <c r="C190" s="111" t="s">
        <v>348</v>
      </c>
      <c r="D190" s="26" t="s">
        <v>24</v>
      </c>
      <c r="E190" s="155">
        <v>22</v>
      </c>
      <c r="F190" s="155">
        <v>37</v>
      </c>
      <c r="G190" s="155">
        <v>36</v>
      </c>
      <c r="H190" s="155">
        <v>32</v>
      </c>
      <c r="I190" s="24">
        <f t="shared" si="22"/>
        <v>31.75</v>
      </c>
      <c r="J190" s="24">
        <f t="shared" si="30"/>
        <v>63.5</v>
      </c>
      <c r="K190" s="155">
        <v>48</v>
      </c>
      <c r="L190" s="155">
        <v>50</v>
      </c>
      <c r="M190" s="28">
        <v>70</v>
      </c>
      <c r="N190" s="30"/>
      <c r="O190" s="29">
        <f t="shared" si="23"/>
        <v>56</v>
      </c>
      <c r="P190" s="30">
        <v>40</v>
      </c>
      <c r="Q190" s="167">
        <v>31</v>
      </c>
      <c r="R190" s="30">
        <v>37</v>
      </c>
      <c r="S190" s="29">
        <f t="shared" si="24"/>
        <v>227.5</v>
      </c>
      <c r="T190" s="34" t="b">
        <f t="shared" si="25"/>
        <v>1</v>
      </c>
      <c r="U190" s="34" t="b">
        <f t="shared" si="33"/>
        <v>1</v>
      </c>
      <c r="V190" s="65" t="b">
        <f t="shared" si="26"/>
        <v>1</v>
      </c>
      <c r="W190" s="65" t="b">
        <f t="shared" si="34"/>
        <v>0</v>
      </c>
      <c r="X190" s="65" t="b">
        <f t="shared" si="35"/>
        <v>1</v>
      </c>
      <c r="Y190" s="65" t="b">
        <f t="shared" si="32"/>
        <v>1</v>
      </c>
      <c r="Z190" s="65" t="b">
        <f t="shared" si="29"/>
        <v>0</v>
      </c>
    </row>
    <row r="191" spans="1:26" s="28" customFormat="1" x14ac:dyDescent="0.25">
      <c r="A191" s="151" t="s">
        <v>667</v>
      </c>
      <c r="B191" s="151" t="s">
        <v>436</v>
      </c>
      <c r="C191" s="151" t="s">
        <v>120</v>
      </c>
      <c r="D191" s="26" t="s">
        <v>24</v>
      </c>
      <c r="E191" s="155">
        <v>34</v>
      </c>
      <c r="F191" s="155">
        <v>37</v>
      </c>
      <c r="G191" s="155">
        <v>37</v>
      </c>
      <c r="H191" s="155">
        <v>36</v>
      </c>
      <c r="I191" s="24">
        <f t="shared" si="22"/>
        <v>36</v>
      </c>
      <c r="J191" s="24">
        <f t="shared" si="30"/>
        <v>72</v>
      </c>
      <c r="K191" s="155">
        <v>59</v>
      </c>
      <c r="L191" s="155">
        <v>65</v>
      </c>
      <c r="M191" s="28">
        <v>67</v>
      </c>
      <c r="N191" s="30"/>
      <c r="O191" s="29">
        <f t="shared" si="23"/>
        <v>63.67</v>
      </c>
      <c r="P191" s="30">
        <v>40</v>
      </c>
      <c r="Q191" s="167">
        <v>40</v>
      </c>
      <c r="R191" s="30">
        <v>38</v>
      </c>
      <c r="S191" s="29">
        <f t="shared" si="24"/>
        <v>253.67</v>
      </c>
      <c r="T191" s="34" t="b">
        <f t="shared" si="25"/>
        <v>1</v>
      </c>
      <c r="U191" s="34" t="b">
        <f t="shared" si="33"/>
        <v>1</v>
      </c>
      <c r="V191" s="65" t="b">
        <f t="shared" si="26"/>
        <v>1</v>
      </c>
      <c r="W191" s="65" t="b">
        <f t="shared" si="34"/>
        <v>1</v>
      </c>
      <c r="X191" s="65" t="b">
        <f t="shared" si="35"/>
        <v>1</v>
      </c>
      <c r="Y191" s="65" t="b">
        <f t="shared" si="32"/>
        <v>1</v>
      </c>
      <c r="Z191" s="65" t="b">
        <f t="shared" si="29"/>
        <v>1</v>
      </c>
    </row>
    <row r="192" spans="1:26" s="28" customFormat="1" x14ac:dyDescent="0.25">
      <c r="A192" s="111" t="s">
        <v>669</v>
      </c>
      <c r="B192" s="111" t="s">
        <v>670</v>
      </c>
      <c r="C192" s="111" t="s">
        <v>109</v>
      </c>
      <c r="D192" s="26" t="s">
        <v>24</v>
      </c>
      <c r="E192" s="155">
        <v>32</v>
      </c>
      <c r="F192" s="155">
        <v>35</v>
      </c>
      <c r="G192" s="155">
        <v>33</v>
      </c>
      <c r="H192" s="155">
        <v>35</v>
      </c>
      <c r="I192" s="24">
        <f t="shared" si="22"/>
        <v>33.75</v>
      </c>
      <c r="J192" s="24">
        <f t="shared" si="30"/>
        <v>67.5</v>
      </c>
      <c r="K192" s="155">
        <v>69</v>
      </c>
      <c r="L192" s="155">
        <v>43</v>
      </c>
      <c r="M192" s="28">
        <v>67</v>
      </c>
      <c r="N192" s="30"/>
      <c r="O192" s="29">
        <f t="shared" si="23"/>
        <v>59.67</v>
      </c>
      <c r="P192" s="30">
        <v>40</v>
      </c>
      <c r="Q192" s="167">
        <v>34</v>
      </c>
      <c r="R192" s="30">
        <v>39</v>
      </c>
      <c r="S192" s="29">
        <f t="shared" si="24"/>
        <v>240.17</v>
      </c>
      <c r="T192" s="34" t="b">
        <f t="shared" si="25"/>
        <v>1</v>
      </c>
      <c r="U192" s="34" t="b">
        <f t="shared" si="33"/>
        <v>1</v>
      </c>
      <c r="V192" s="65" t="b">
        <f t="shared" si="26"/>
        <v>1</v>
      </c>
      <c r="W192" s="65" t="b">
        <f t="shared" si="34"/>
        <v>1</v>
      </c>
      <c r="X192" s="65" t="b">
        <f t="shared" si="35"/>
        <v>1</v>
      </c>
      <c r="Y192" s="65" t="b">
        <f t="shared" si="32"/>
        <v>1</v>
      </c>
      <c r="Z192" s="65" t="b">
        <f t="shared" si="29"/>
        <v>1</v>
      </c>
    </row>
    <row r="193" spans="1:26" s="28" customFormat="1" x14ac:dyDescent="0.25">
      <c r="A193" s="111" t="s">
        <v>672</v>
      </c>
      <c r="B193" s="111" t="s">
        <v>553</v>
      </c>
      <c r="C193" s="111" t="s">
        <v>153</v>
      </c>
      <c r="D193" s="26" t="s">
        <v>24</v>
      </c>
      <c r="E193" s="155">
        <v>25</v>
      </c>
      <c r="F193" s="155">
        <v>34</v>
      </c>
      <c r="G193" s="155">
        <v>36</v>
      </c>
      <c r="H193" s="155">
        <v>34</v>
      </c>
      <c r="I193" s="24">
        <f t="shared" si="22"/>
        <v>32.25</v>
      </c>
      <c r="J193" s="24">
        <f t="shared" si="30"/>
        <v>64.5</v>
      </c>
      <c r="K193" s="155">
        <v>58</v>
      </c>
      <c r="L193" s="155">
        <v>69</v>
      </c>
      <c r="M193" s="28">
        <v>67</v>
      </c>
      <c r="N193" s="30"/>
      <c r="O193" s="29">
        <f t="shared" si="23"/>
        <v>64.67</v>
      </c>
      <c r="P193" s="30">
        <v>40</v>
      </c>
      <c r="Q193" s="167">
        <v>37</v>
      </c>
      <c r="R193" s="30">
        <v>39</v>
      </c>
      <c r="S193" s="29">
        <f t="shared" si="24"/>
        <v>245.17</v>
      </c>
      <c r="T193" s="34" t="b">
        <f t="shared" si="25"/>
        <v>1</v>
      </c>
      <c r="U193" s="34" t="b">
        <f t="shared" si="33"/>
        <v>1</v>
      </c>
      <c r="V193" s="65" t="b">
        <f t="shared" si="26"/>
        <v>1</v>
      </c>
      <c r="W193" s="65" t="b">
        <f t="shared" si="34"/>
        <v>1</v>
      </c>
      <c r="X193" s="65" t="b">
        <f t="shared" si="35"/>
        <v>1</v>
      </c>
      <c r="Y193" s="65" t="b">
        <f t="shared" si="32"/>
        <v>1</v>
      </c>
      <c r="Z193" s="65" t="b">
        <f t="shared" si="29"/>
        <v>1</v>
      </c>
    </row>
    <row r="194" spans="1:26" s="28" customFormat="1" x14ac:dyDescent="0.25">
      <c r="A194" s="111" t="s">
        <v>674</v>
      </c>
      <c r="B194" s="111" t="s">
        <v>675</v>
      </c>
      <c r="C194" s="111" t="s">
        <v>116</v>
      </c>
      <c r="D194" s="26" t="s">
        <v>24</v>
      </c>
      <c r="E194" s="155">
        <v>30</v>
      </c>
      <c r="F194" s="155">
        <v>35</v>
      </c>
      <c r="G194" s="155">
        <v>37</v>
      </c>
      <c r="H194" s="155">
        <v>35</v>
      </c>
      <c r="I194" s="24">
        <f t="shared" ref="I194:I245" si="36">AVERAGE(E194,F194,G194,H194)</f>
        <v>34.25</v>
      </c>
      <c r="J194" s="24">
        <f t="shared" si="30"/>
        <v>68.5</v>
      </c>
      <c r="K194" s="155">
        <v>64</v>
      </c>
      <c r="L194" s="155">
        <v>62</v>
      </c>
      <c r="M194" s="28">
        <v>73</v>
      </c>
      <c r="N194" s="30"/>
      <c r="O194" s="29">
        <f t="shared" ref="O194:O245" si="37">AVERAGE(K194,L194,M194,N194)</f>
        <v>66.33</v>
      </c>
      <c r="P194" s="30">
        <v>40</v>
      </c>
      <c r="Q194" s="167">
        <v>38</v>
      </c>
      <c r="R194" s="30">
        <v>47</v>
      </c>
      <c r="S194" s="29">
        <f t="shared" ref="S194:S245" si="38">SUM(J194 + O194 +P194 + Q194 + R194)</f>
        <v>259.83</v>
      </c>
      <c r="T194" s="34" t="b">
        <f t="shared" ref="T194:T222" si="39">IF(J194,J194&gt;=56,J194&lt;56)</f>
        <v>1</v>
      </c>
      <c r="U194" s="34" t="b">
        <f t="shared" si="33"/>
        <v>1</v>
      </c>
      <c r="V194" s="65" t="b">
        <f t="shared" ref="V194:V222" si="40">IF(P194,P194=40)</f>
        <v>1</v>
      </c>
      <c r="W194" s="65" t="b">
        <f t="shared" si="34"/>
        <v>1</v>
      </c>
      <c r="X194" s="65" t="b">
        <f t="shared" si="35"/>
        <v>1</v>
      </c>
      <c r="Y194" s="65" t="b">
        <f t="shared" si="32"/>
        <v>1</v>
      </c>
      <c r="Z194" s="65" t="b">
        <f t="shared" ref="Z194:Z245" si="41">AND(T194:Y194)</f>
        <v>1</v>
      </c>
    </row>
    <row r="195" spans="1:26" s="28" customFormat="1" x14ac:dyDescent="0.25">
      <c r="A195" s="111" t="s">
        <v>677</v>
      </c>
      <c r="B195" s="111" t="s">
        <v>398</v>
      </c>
      <c r="C195" s="111" t="s">
        <v>164</v>
      </c>
      <c r="D195" s="26" t="s">
        <v>24</v>
      </c>
      <c r="E195" s="155">
        <v>25</v>
      </c>
      <c r="F195" s="155">
        <v>38</v>
      </c>
      <c r="G195" s="155">
        <v>33</v>
      </c>
      <c r="H195" s="155">
        <v>34</v>
      </c>
      <c r="I195" s="24">
        <f t="shared" si="36"/>
        <v>32.5</v>
      </c>
      <c r="J195" s="24">
        <f t="shared" ref="J195:J245" si="42">I195*2</f>
        <v>65</v>
      </c>
      <c r="K195" s="155">
        <v>52</v>
      </c>
      <c r="L195" s="155">
        <v>76</v>
      </c>
      <c r="M195" s="28">
        <v>68</v>
      </c>
      <c r="N195" s="30"/>
      <c r="O195" s="29">
        <f t="shared" si="37"/>
        <v>65.33</v>
      </c>
      <c r="P195" s="30">
        <v>40</v>
      </c>
      <c r="Q195" s="167">
        <v>38</v>
      </c>
      <c r="R195" s="30">
        <v>35</v>
      </c>
      <c r="S195" s="29">
        <f t="shared" si="38"/>
        <v>243.33</v>
      </c>
      <c r="T195" s="34" t="b">
        <f t="shared" si="39"/>
        <v>1</v>
      </c>
      <c r="U195" s="34" t="b">
        <f t="shared" si="33"/>
        <v>1</v>
      </c>
      <c r="V195" s="65" t="b">
        <f t="shared" si="40"/>
        <v>1</v>
      </c>
      <c r="W195" s="65" t="b">
        <f t="shared" si="34"/>
        <v>1</v>
      </c>
      <c r="X195" s="65" t="b">
        <f t="shared" si="35"/>
        <v>1</v>
      </c>
      <c r="Y195" s="65" t="b">
        <f t="shared" ref="Y195:Y199" si="43">IF(S195,S195&gt;=207,S195&lt;207)</f>
        <v>1</v>
      </c>
      <c r="Z195" s="65" t="b">
        <f t="shared" si="41"/>
        <v>1</v>
      </c>
    </row>
    <row r="196" spans="1:26" s="28" customFormat="1" x14ac:dyDescent="0.25">
      <c r="A196" s="111" t="s">
        <v>679</v>
      </c>
      <c r="B196" s="111" t="s">
        <v>680</v>
      </c>
      <c r="C196" s="111" t="s">
        <v>113</v>
      </c>
      <c r="D196" s="26" t="s">
        <v>24</v>
      </c>
      <c r="E196" s="155">
        <v>30</v>
      </c>
      <c r="F196" s="155">
        <v>38</v>
      </c>
      <c r="G196" s="155">
        <v>33</v>
      </c>
      <c r="H196" s="155">
        <v>36</v>
      </c>
      <c r="I196" s="24">
        <f t="shared" si="36"/>
        <v>34.25</v>
      </c>
      <c r="J196" s="24">
        <f t="shared" si="42"/>
        <v>68.5</v>
      </c>
      <c r="K196" s="155">
        <v>71</v>
      </c>
      <c r="L196" s="155">
        <v>64</v>
      </c>
      <c r="M196" s="28">
        <v>66</v>
      </c>
      <c r="N196" s="30"/>
      <c r="O196" s="29">
        <f t="shared" si="37"/>
        <v>67</v>
      </c>
      <c r="P196" s="30">
        <v>30</v>
      </c>
      <c r="Q196" s="167">
        <v>39</v>
      </c>
      <c r="R196" s="30">
        <v>43</v>
      </c>
      <c r="S196" s="29">
        <f t="shared" si="38"/>
        <v>247.5</v>
      </c>
      <c r="T196" s="34" t="b">
        <f t="shared" si="39"/>
        <v>1</v>
      </c>
      <c r="U196" s="34" t="b">
        <f t="shared" si="33"/>
        <v>1</v>
      </c>
      <c r="V196" s="65" t="b">
        <f t="shared" si="40"/>
        <v>0</v>
      </c>
      <c r="W196" s="65" t="b">
        <f t="shared" si="34"/>
        <v>1</v>
      </c>
      <c r="X196" s="65" t="b">
        <f t="shared" si="35"/>
        <v>1</v>
      </c>
      <c r="Y196" s="65" t="b">
        <f t="shared" si="43"/>
        <v>1</v>
      </c>
      <c r="Z196" s="65" t="b">
        <f t="shared" si="41"/>
        <v>0</v>
      </c>
    </row>
    <row r="197" spans="1:26" s="28" customFormat="1" x14ac:dyDescent="0.25">
      <c r="A197" s="111" t="s">
        <v>682</v>
      </c>
      <c r="B197" s="111" t="s">
        <v>683</v>
      </c>
      <c r="C197" s="111" t="s">
        <v>142</v>
      </c>
      <c r="D197" s="26" t="s">
        <v>24</v>
      </c>
      <c r="E197" s="155">
        <v>30</v>
      </c>
      <c r="F197" s="155">
        <v>34</v>
      </c>
      <c r="G197" s="155">
        <v>36</v>
      </c>
      <c r="H197" s="155">
        <v>34</v>
      </c>
      <c r="I197" s="24">
        <f t="shared" si="36"/>
        <v>33.5</v>
      </c>
      <c r="J197" s="24">
        <f t="shared" si="42"/>
        <v>67</v>
      </c>
      <c r="K197" s="155">
        <v>30</v>
      </c>
      <c r="L197" s="155">
        <v>64</v>
      </c>
      <c r="M197" s="28">
        <v>55</v>
      </c>
      <c r="N197" s="30"/>
      <c r="O197" s="29">
        <f t="shared" si="37"/>
        <v>49.67</v>
      </c>
      <c r="P197" s="30">
        <v>40</v>
      </c>
      <c r="Q197" s="167">
        <v>39</v>
      </c>
      <c r="R197" s="30">
        <v>39</v>
      </c>
      <c r="S197" s="29">
        <f t="shared" si="38"/>
        <v>234.67</v>
      </c>
      <c r="T197" s="34" t="b">
        <f t="shared" si="39"/>
        <v>1</v>
      </c>
      <c r="U197" s="34" t="b">
        <f t="shared" si="33"/>
        <v>0</v>
      </c>
      <c r="V197" s="65" t="b">
        <f t="shared" si="40"/>
        <v>1</v>
      </c>
      <c r="W197" s="65" t="b">
        <f t="shared" si="34"/>
        <v>1</v>
      </c>
      <c r="X197" s="65" t="b">
        <f t="shared" si="35"/>
        <v>1</v>
      </c>
      <c r="Y197" s="65" t="b">
        <f t="shared" si="43"/>
        <v>1</v>
      </c>
      <c r="Z197" s="65" t="b">
        <f t="shared" si="41"/>
        <v>0</v>
      </c>
    </row>
    <row r="198" spans="1:26" s="28" customFormat="1" x14ac:dyDescent="0.25">
      <c r="A198" s="111" t="s">
        <v>685</v>
      </c>
      <c r="B198" s="111" t="s">
        <v>686</v>
      </c>
      <c r="C198" s="111" t="s">
        <v>120</v>
      </c>
      <c r="D198" s="26" t="s">
        <v>24</v>
      </c>
      <c r="E198" s="155">
        <v>31</v>
      </c>
      <c r="F198" s="155">
        <v>35</v>
      </c>
      <c r="G198" s="155">
        <v>35</v>
      </c>
      <c r="H198" s="155">
        <v>34</v>
      </c>
      <c r="I198" s="24">
        <f t="shared" si="36"/>
        <v>33.75</v>
      </c>
      <c r="J198" s="24">
        <f t="shared" si="42"/>
        <v>67.5</v>
      </c>
      <c r="K198" s="155">
        <v>55</v>
      </c>
      <c r="L198" s="155">
        <v>68</v>
      </c>
      <c r="M198" s="28">
        <v>67</v>
      </c>
      <c r="N198" s="30"/>
      <c r="O198" s="29">
        <f t="shared" si="37"/>
        <v>63.33</v>
      </c>
      <c r="P198" s="30">
        <v>40</v>
      </c>
      <c r="Q198" s="167">
        <v>38</v>
      </c>
      <c r="R198" s="30">
        <v>35</v>
      </c>
      <c r="S198" s="29">
        <f t="shared" si="38"/>
        <v>243.83</v>
      </c>
      <c r="T198" s="34" t="b">
        <f t="shared" si="39"/>
        <v>1</v>
      </c>
      <c r="U198" s="34" t="b">
        <f t="shared" si="33"/>
        <v>1</v>
      </c>
      <c r="V198" s="65" t="b">
        <f t="shared" si="40"/>
        <v>1</v>
      </c>
      <c r="W198" s="65" t="b">
        <f t="shared" si="34"/>
        <v>1</v>
      </c>
      <c r="X198" s="65" t="b">
        <f t="shared" si="35"/>
        <v>1</v>
      </c>
      <c r="Y198" s="65" t="b">
        <f t="shared" si="43"/>
        <v>1</v>
      </c>
      <c r="Z198" s="65" t="b">
        <f t="shared" si="41"/>
        <v>1</v>
      </c>
    </row>
    <row r="199" spans="1:26" s="28" customFormat="1" x14ac:dyDescent="0.25">
      <c r="A199" s="111" t="s">
        <v>688</v>
      </c>
      <c r="B199" s="111" t="s">
        <v>689</v>
      </c>
      <c r="C199" s="111" t="s">
        <v>120</v>
      </c>
      <c r="D199" s="26" t="s">
        <v>25</v>
      </c>
      <c r="E199" s="155">
        <v>32</v>
      </c>
      <c r="F199" s="155">
        <v>35</v>
      </c>
      <c r="G199" s="155">
        <v>33</v>
      </c>
      <c r="H199" s="155">
        <v>38</v>
      </c>
      <c r="I199" s="24">
        <f t="shared" si="36"/>
        <v>34.5</v>
      </c>
      <c r="J199" s="24">
        <f t="shared" si="42"/>
        <v>69</v>
      </c>
      <c r="K199" s="155">
        <v>51</v>
      </c>
      <c r="L199" s="155">
        <v>66</v>
      </c>
      <c r="M199" s="28">
        <v>68</v>
      </c>
      <c r="N199" s="30"/>
      <c r="O199" s="29">
        <f t="shared" si="37"/>
        <v>61.67</v>
      </c>
      <c r="P199" s="30">
        <v>30</v>
      </c>
      <c r="Q199" s="167">
        <v>39.5</v>
      </c>
      <c r="R199" s="30">
        <v>43</v>
      </c>
      <c r="S199" s="29">
        <f t="shared" si="38"/>
        <v>243.17</v>
      </c>
      <c r="T199" s="34" t="b">
        <f t="shared" si="39"/>
        <v>1</v>
      </c>
      <c r="U199" s="34" t="b">
        <f t="shared" si="33"/>
        <v>1</v>
      </c>
      <c r="V199" s="65" t="b">
        <f t="shared" si="40"/>
        <v>0</v>
      </c>
      <c r="W199" s="65" t="b">
        <f t="shared" si="34"/>
        <v>1</v>
      </c>
      <c r="X199" s="65" t="b">
        <f t="shared" si="35"/>
        <v>1</v>
      </c>
      <c r="Y199" s="65" t="b">
        <f t="shared" si="43"/>
        <v>1</v>
      </c>
      <c r="Z199" s="65" t="b">
        <f t="shared" si="41"/>
        <v>0</v>
      </c>
    </row>
    <row r="200" spans="1:26" s="28" customFormat="1" x14ac:dyDescent="0.25">
      <c r="A200" s="111" t="s">
        <v>691</v>
      </c>
      <c r="B200" s="111" t="s">
        <v>692</v>
      </c>
      <c r="C200" s="111" t="s">
        <v>146</v>
      </c>
      <c r="D200" s="26" t="s">
        <v>25</v>
      </c>
      <c r="E200" s="155">
        <v>32</v>
      </c>
      <c r="F200" s="155">
        <v>35</v>
      </c>
      <c r="G200" s="155">
        <v>36</v>
      </c>
      <c r="H200" s="155">
        <v>36</v>
      </c>
      <c r="I200" s="24">
        <f t="shared" si="36"/>
        <v>34.75</v>
      </c>
      <c r="J200" s="24">
        <f t="shared" si="42"/>
        <v>69.5</v>
      </c>
      <c r="K200" s="155">
        <v>65</v>
      </c>
      <c r="L200" s="155">
        <v>71</v>
      </c>
      <c r="M200" s="28">
        <v>68</v>
      </c>
      <c r="N200" s="30"/>
      <c r="O200" s="29">
        <f t="shared" si="37"/>
        <v>68</v>
      </c>
      <c r="P200" s="30">
        <v>40</v>
      </c>
      <c r="Q200" s="167">
        <v>38.5</v>
      </c>
      <c r="R200" s="30">
        <v>41</v>
      </c>
      <c r="S200" s="29">
        <f t="shared" si="38"/>
        <v>257</v>
      </c>
      <c r="T200" s="34" t="b">
        <f t="shared" si="39"/>
        <v>1</v>
      </c>
      <c r="U200" s="34" t="b">
        <f t="shared" si="33"/>
        <v>1</v>
      </c>
      <c r="V200" s="65" t="b">
        <f t="shared" si="40"/>
        <v>1</v>
      </c>
      <c r="W200" s="65" t="b">
        <f t="shared" si="34"/>
        <v>1</v>
      </c>
      <c r="X200" s="65" t="b">
        <f t="shared" si="35"/>
        <v>1</v>
      </c>
      <c r="Y200" s="65" t="b">
        <f t="shared" ref="Y200:Y245" si="44">IF(S200,S200&gt;=200,S200&lt;200)</f>
        <v>1</v>
      </c>
      <c r="Z200" s="65" t="b">
        <f t="shared" si="41"/>
        <v>1</v>
      </c>
    </row>
    <row r="201" spans="1:26" s="28" customFormat="1" x14ac:dyDescent="0.25">
      <c r="A201" s="111" t="s">
        <v>694</v>
      </c>
      <c r="B201" s="111" t="s">
        <v>695</v>
      </c>
      <c r="C201" s="111" t="s">
        <v>175</v>
      </c>
      <c r="D201" s="26" t="s">
        <v>25</v>
      </c>
      <c r="E201" s="155">
        <v>39</v>
      </c>
      <c r="F201" s="155">
        <v>37</v>
      </c>
      <c r="G201" s="155">
        <v>39</v>
      </c>
      <c r="H201" s="155">
        <v>39</v>
      </c>
      <c r="I201" s="24">
        <f t="shared" si="36"/>
        <v>38.5</v>
      </c>
      <c r="J201" s="24">
        <f t="shared" si="42"/>
        <v>77</v>
      </c>
      <c r="K201" s="155">
        <v>57</v>
      </c>
      <c r="L201" s="155">
        <v>73</v>
      </c>
      <c r="M201" s="28">
        <v>76</v>
      </c>
      <c r="N201" s="30"/>
      <c r="O201" s="29">
        <f t="shared" si="37"/>
        <v>68.67</v>
      </c>
      <c r="P201" s="30">
        <v>40</v>
      </c>
      <c r="Q201" s="167">
        <v>42</v>
      </c>
      <c r="R201" s="30">
        <v>39</v>
      </c>
      <c r="S201" s="29">
        <f t="shared" si="38"/>
        <v>266.67</v>
      </c>
      <c r="T201" s="34" t="b">
        <f t="shared" si="39"/>
        <v>1</v>
      </c>
      <c r="U201" s="34" t="b">
        <f t="shared" si="33"/>
        <v>1</v>
      </c>
      <c r="V201" s="65" t="b">
        <f t="shared" si="40"/>
        <v>1</v>
      </c>
      <c r="W201" s="65" t="b">
        <f t="shared" si="34"/>
        <v>1</v>
      </c>
      <c r="X201" s="65" t="b">
        <f t="shared" si="35"/>
        <v>1</v>
      </c>
      <c r="Y201" s="65" t="b">
        <f t="shared" si="44"/>
        <v>1</v>
      </c>
      <c r="Z201" s="65" t="b">
        <f t="shared" si="41"/>
        <v>1</v>
      </c>
    </row>
    <row r="202" spans="1:26" s="28" customFormat="1" x14ac:dyDescent="0.25">
      <c r="A202" s="111" t="s">
        <v>697</v>
      </c>
      <c r="B202" s="111" t="s">
        <v>512</v>
      </c>
      <c r="C202" s="111" t="s">
        <v>109</v>
      </c>
      <c r="D202" s="26" t="s">
        <v>25</v>
      </c>
      <c r="E202" s="155">
        <v>31</v>
      </c>
      <c r="F202" s="155">
        <v>31</v>
      </c>
      <c r="G202" s="155">
        <v>34</v>
      </c>
      <c r="H202" s="155">
        <v>35</v>
      </c>
      <c r="I202" s="24">
        <f t="shared" si="36"/>
        <v>32.75</v>
      </c>
      <c r="J202" s="24">
        <f t="shared" si="42"/>
        <v>65.5</v>
      </c>
      <c r="K202" s="155">
        <v>63</v>
      </c>
      <c r="L202" s="155">
        <v>54</v>
      </c>
      <c r="M202" s="28">
        <v>69</v>
      </c>
      <c r="N202" s="30"/>
      <c r="O202" s="29">
        <f t="shared" si="37"/>
        <v>62</v>
      </c>
      <c r="P202" s="30">
        <v>40</v>
      </c>
      <c r="Q202" s="167">
        <v>37.5</v>
      </c>
      <c r="R202" s="30">
        <v>39</v>
      </c>
      <c r="S202" s="29">
        <f t="shared" si="38"/>
        <v>244</v>
      </c>
      <c r="T202" s="34" t="b">
        <f t="shared" si="39"/>
        <v>1</v>
      </c>
      <c r="U202" s="34" t="b">
        <f t="shared" si="33"/>
        <v>1</v>
      </c>
      <c r="V202" s="65" t="b">
        <f t="shared" si="40"/>
        <v>1</v>
      </c>
      <c r="W202" s="65" t="b">
        <f t="shared" si="34"/>
        <v>1</v>
      </c>
      <c r="X202" s="65" t="b">
        <f t="shared" si="35"/>
        <v>1</v>
      </c>
      <c r="Y202" s="65" t="b">
        <f t="shared" si="44"/>
        <v>1</v>
      </c>
      <c r="Z202" s="65" t="b">
        <f t="shared" si="41"/>
        <v>1</v>
      </c>
    </row>
    <row r="203" spans="1:26" s="28" customFormat="1" x14ac:dyDescent="0.25">
      <c r="A203" s="111" t="s">
        <v>699</v>
      </c>
      <c r="B203" s="111" t="s">
        <v>700</v>
      </c>
      <c r="C203" s="111" t="s">
        <v>481</v>
      </c>
      <c r="D203" s="26" t="s">
        <v>25</v>
      </c>
      <c r="E203" s="155">
        <v>35</v>
      </c>
      <c r="F203" s="155">
        <v>35</v>
      </c>
      <c r="G203" s="155">
        <v>37</v>
      </c>
      <c r="H203" s="155">
        <v>37</v>
      </c>
      <c r="I203" s="24">
        <f t="shared" si="36"/>
        <v>36</v>
      </c>
      <c r="J203" s="24">
        <f t="shared" si="42"/>
        <v>72</v>
      </c>
      <c r="K203" s="155">
        <v>49</v>
      </c>
      <c r="L203" s="155">
        <v>41</v>
      </c>
      <c r="M203" s="28">
        <v>62</v>
      </c>
      <c r="N203" s="30"/>
      <c r="O203" s="29">
        <f t="shared" si="37"/>
        <v>50.67</v>
      </c>
      <c r="P203" s="30">
        <v>40</v>
      </c>
      <c r="Q203" s="167">
        <v>33.5</v>
      </c>
      <c r="R203" s="30">
        <v>38</v>
      </c>
      <c r="S203" s="29">
        <f t="shared" si="38"/>
        <v>234.17</v>
      </c>
      <c r="T203" s="34" t="b">
        <f t="shared" si="39"/>
        <v>1</v>
      </c>
      <c r="U203" s="34" t="b">
        <f t="shared" si="33"/>
        <v>0</v>
      </c>
      <c r="V203" s="65" t="b">
        <f t="shared" si="40"/>
        <v>1</v>
      </c>
      <c r="W203" s="65" t="b">
        <f t="shared" si="34"/>
        <v>1</v>
      </c>
      <c r="X203" s="65" t="b">
        <f t="shared" si="35"/>
        <v>1</v>
      </c>
      <c r="Y203" s="65" t="b">
        <f t="shared" si="44"/>
        <v>1</v>
      </c>
      <c r="Z203" s="65" t="b">
        <f t="shared" si="41"/>
        <v>0</v>
      </c>
    </row>
    <row r="204" spans="1:26" s="28" customFormat="1" x14ac:dyDescent="0.25">
      <c r="A204" s="111" t="s">
        <v>702</v>
      </c>
      <c r="B204" s="111" t="s">
        <v>703</v>
      </c>
      <c r="C204" s="111" t="s">
        <v>128</v>
      </c>
      <c r="D204" s="26" t="s">
        <v>25</v>
      </c>
      <c r="E204" s="155">
        <v>30</v>
      </c>
      <c r="F204" s="155">
        <v>35</v>
      </c>
      <c r="G204" s="155">
        <v>37</v>
      </c>
      <c r="H204" s="155">
        <v>38</v>
      </c>
      <c r="I204" s="24">
        <f t="shared" si="36"/>
        <v>35</v>
      </c>
      <c r="J204" s="24">
        <f t="shared" si="42"/>
        <v>70</v>
      </c>
      <c r="K204" s="155">
        <v>56</v>
      </c>
      <c r="L204" s="155">
        <v>46</v>
      </c>
      <c r="M204" s="28">
        <v>67</v>
      </c>
      <c r="N204" s="30"/>
      <c r="O204" s="29">
        <f t="shared" si="37"/>
        <v>56.33</v>
      </c>
      <c r="P204" s="30">
        <v>40</v>
      </c>
      <c r="Q204" s="167">
        <v>23</v>
      </c>
      <c r="R204" s="30">
        <v>41</v>
      </c>
      <c r="S204" s="29">
        <f t="shared" si="38"/>
        <v>230.33</v>
      </c>
      <c r="T204" s="34" t="b">
        <f t="shared" si="39"/>
        <v>1</v>
      </c>
      <c r="U204" s="34" t="b">
        <f t="shared" si="33"/>
        <v>1</v>
      </c>
      <c r="V204" s="65" t="b">
        <f t="shared" si="40"/>
        <v>1</v>
      </c>
      <c r="W204" s="65" t="b">
        <f t="shared" si="34"/>
        <v>0</v>
      </c>
      <c r="X204" s="65" t="b">
        <f t="shared" si="35"/>
        <v>1</v>
      </c>
      <c r="Y204" s="65" t="b">
        <f t="shared" si="44"/>
        <v>1</v>
      </c>
      <c r="Z204" s="65" t="b">
        <f t="shared" si="41"/>
        <v>0</v>
      </c>
    </row>
    <row r="205" spans="1:26" s="28" customFormat="1" x14ac:dyDescent="0.25">
      <c r="A205" s="111" t="s">
        <v>705</v>
      </c>
      <c r="B205" s="111" t="s">
        <v>706</v>
      </c>
      <c r="C205" s="111" t="s">
        <v>164</v>
      </c>
      <c r="D205" s="26" t="s">
        <v>25</v>
      </c>
      <c r="E205" s="155">
        <v>30</v>
      </c>
      <c r="F205" s="155">
        <v>34</v>
      </c>
      <c r="G205" s="155">
        <v>35</v>
      </c>
      <c r="H205" s="155">
        <v>38</v>
      </c>
      <c r="I205" s="24">
        <f t="shared" si="36"/>
        <v>34.25</v>
      </c>
      <c r="J205" s="24">
        <f t="shared" si="42"/>
        <v>68.5</v>
      </c>
      <c r="K205" s="155">
        <v>46</v>
      </c>
      <c r="L205" s="155">
        <v>58</v>
      </c>
      <c r="M205" s="28">
        <v>69</v>
      </c>
      <c r="N205" s="30"/>
      <c r="O205" s="29">
        <f t="shared" si="37"/>
        <v>57.67</v>
      </c>
      <c r="P205" s="30">
        <v>40</v>
      </c>
      <c r="Q205" s="167">
        <v>35.5</v>
      </c>
      <c r="R205" s="30">
        <v>38</v>
      </c>
      <c r="S205" s="29">
        <f t="shared" si="38"/>
        <v>239.67</v>
      </c>
      <c r="T205" s="34" t="b">
        <f t="shared" si="39"/>
        <v>1</v>
      </c>
      <c r="U205" s="34" t="b">
        <f t="shared" si="33"/>
        <v>1</v>
      </c>
      <c r="V205" s="65" t="b">
        <f t="shared" si="40"/>
        <v>1</v>
      </c>
      <c r="W205" s="65" t="b">
        <f t="shared" si="34"/>
        <v>1</v>
      </c>
      <c r="X205" s="65" t="b">
        <f t="shared" si="35"/>
        <v>1</v>
      </c>
      <c r="Y205" s="65" t="b">
        <f t="shared" si="44"/>
        <v>1</v>
      </c>
      <c r="Z205" s="65" t="b">
        <f t="shared" si="41"/>
        <v>1</v>
      </c>
    </row>
    <row r="206" spans="1:26" s="28" customFormat="1" x14ac:dyDescent="0.25">
      <c r="A206" s="111" t="s">
        <v>708</v>
      </c>
      <c r="B206" s="111" t="s">
        <v>709</v>
      </c>
      <c r="C206" s="111" t="s">
        <v>120</v>
      </c>
      <c r="D206" s="26" t="s">
        <v>25</v>
      </c>
      <c r="E206" s="155">
        <v>37</v>
      </c>
      <c r="F206" s="155">
        <v>29</v>
      </c>
      <c r="G206" s="155">
        <v>36</v>
      </c>
      <c r="H206" s="155">
        <v>36</v>
      </c>
      <c r="I206" s="24">
        <f t="shared" si="36"/>
        <v>34.5</v>
      </c>
      <c r="J206" s="24">
        <f t="shared" si="42"/>
        <v>69</v>
      </c>
      <c r="K206" s="155">
        <v>46</v>
      </c>
      <c r="L206" s="155">
        <v>61</v>
      </c>
      <c r="M206" s="28">
        <v>63</v>
      </c>
      <c r="N206" s="30"/>
      <c r="O206" s="29">
        <f t="shared" si="37"/>
        <v>56.67</v>
      </c>
      <c r="P206" s="30">
        <v>40</v>
      </c>
      <c r="Q206" s="167">
        <v>39.5</v>
      </c>
      <c r="R206" s="30">
        <v>42</v>
      </c>
      <c r="S206" s="29">
        <f t="shared" si="38"/>
        <v>247.17</v>
      </c>
      <c r="T206" s="34" t="b">
        <f t="shared" si="39"/>
        <v>1</v>
      </c>
      <c r="U206" s="34" t="b">
        <f t="shared" si="33"/>
        <v>1</v>
      </c>
      <c r="V206" s="65" t="b">
        <f t="shared" si="40"/>
        <v>1</v>
      </c>
      <c r="W206" s="65" t="b">
        <f t="shared" si="34"/>
        <v>1</v>
      </c>
      <c r="X206" s="65" t="b">
        <f t="shared" si="35"/>
        <v>1</v>
      </c>
      <c r="Y206" s="65" t="b">
        <f t="shared" si="44"/>
        <v>1</v>
      </c>
      <c r="Z206" s="65" t="b">
        <f t="shared" si="41"/>
        <v>1</v>
      </c>
    </row>
    <row r="207" spans="1:26" s="28" customFormat="1" x14ac:dyDescent="0.25">
      <c r="A207" s="111" t="s">
        <v>711</v>
      </c>
      <c r="B207" s="111" t="s">
        <v>712</v>
      </c>
      <c r="C207" s="111" t="s">
        <v>132</v>
      </c>
      <c r="D207" s="26" t="s">
        <v>25</v>
      </c>
      <c r="E207" s="155">
        <v>30</v>
      </c>
      <c r="F207" s="155">
        <v>26</v>
      </c>
      <c r="G207" s="155">
        <v>36</v>
      </c>
      <c r="H207" s="155">
        <v>37</v>
      </c>
      <c r="I207" s="24">
        <f t="shared" si="36"/>
        <v>32.25</v>
      </c>
      <c r="J207" s="24">
        <f t="shared" si="42"/>
        <v>64.5</v>
      </c>
      <c r="K207" s="155">
        <v>73</v>
      </c>
      <c r="L207" s="155">
        <v>53</v>
      </c>
      <c r="M207" s="28">
        <v>68</v>
      </c>
      <c r="N207" s="30"/>
      <c r="O207" s="29">
        <f t="shared" si="37"/>
        <v>64.67</v>
      </c>
      <c r="P207" s="30">
        <v>40</v>
      </c>
      <c r="Q207" s="167">
        <v>36.5</v>
      </c>
      <c r="R207" s="30">
        <v>39</v>
      </c>
      <c r="S207" s="29">
        <f t="shared" si="38"/>
        <v>244.67</v>
      </c>
      <c r="T207" s="34" t="b">
        <f t="shared" si="39"/>
        <v>1</v>
      </c>
      <c r="U207" s="34" t="b">
        <f t="shared" si="33"/>
        <v>1</v>
      </c>
      <c r="V207" s="65" t="b">
        <f t="shared" si="40"/>
        <v>1</v>
      </c>
      <c r="W207" s="65" t="b">
        <f t="shared" si="34"/>
        <v>1</v>
      </c>
      <c r="X207" s="65" t="b">
        <f t="shared" si="35"/>
        <v>1</v>
      </c>
      <c r="Y207" s="65" t="b">
        <f t="shared" si="44"/>
        <v>1</v>
      </c>
      <c r="Z207" s="65" t="b">
        <f t="shared" si="41"/>
        <v>1</v>
      </c>
    </row>
    <row r="208" spans="1:26" s="28" customFormat="1" x14ac:dyDescent="0.25">
      <c r="A208" s="111" t="s">
        <v>714</v>
      </c>
      <c r="B208" s="111" t="s">
        <v>715</v>
      </c>
      <c r="C208" s="111" t="s">
        <v>113</v>
      </c>
      <c r="D208" s="26" t="s">
        <v>25</v>
      </c>
      <c r="E208" s="155">
        <v>32</v>
      </c>
      <c r="F208" s="155">
        <v>37</v>
      </c>
      <c r="G208" s="155">
        <v>35</v>
      </c>
      <c r="H208" s="155">
        <v>38</v>
      </c>
      <c r="I208" s="24">
        <f t="shared" si="36"/>
        <v>35.5</v>
      </c>
      <c r="J208" s="24">
        <f t="shared" si="42"/>
        <v>71</v>
      </c>
      <c r="K208" s="155">
        <v>62</v>
      </c>
      <c r="L208" s="155">
        <v>60</v>
      </c>
      <c r="M208" s="28">
        <v>72</v>
      </c>
      <c r="N208" s="30"/>
      <c r="O208" s="29">
        <f t="shared" si="37"/>
        <v>64.67</v>
      </c>
      <c r="P208" s="30">
        <v>40</v>
      </c>
      <c r="Q208" s="167">
        <v>42</v>
      </c>
      <c r="R208" s="30">
        <v>39</v>
      </c>
      <c r="S208" s="29">
        <f t="shared" si="38"/>
        <v>256.67</v>
      </c>
      <c r="T208" s="34" t="b">
        <f t="shared" si="39"/>
        <v>1</v>
      </c>
      <c r="U208" s="34" t="b">
        <f t="shared" si="33"/>
        <v>1</v>
      </c>
      <c r="V208" s="65" t="b">
        <f t="shared" si="40"/>
        <v>1</v>
      </c>
      <c r="W208" s="65" t="b">
        <f t="shared" si="34"/>
        <v>1</v>
      </c>
      <c r="X208" s="65" t="b">
        <f t="shared" si="35"/>
        <v>1</v>
      </c>
      <c r="Y208" s="65" t="b">
        <f t="shared" si="44"/>
        <v>1</v>
      </c>
      <c r="Z208" s="65" t="b">
        <f t="shared" si="41"/>
        <v>1</v>
      </c>
    </row>
    <row r="209" spans="1:26" s="28" customFormat="1" x14ac:dyDescent="0.25">
      <c r="A209" s="111" t="s">
        <v>717</v>
      </c>
      <c r="B209" s="111" t="s">
        <v>718</v>
      </c>
      <c r="C209" s="111" t="s">
        <v>157</v>
      </c>
      <c r="D209" s="26" t="s">
        <v>25</v>
      </c>
      <c r="E209" s="155">
        <v>33</v>
      </c>
      <c r="F209" s="155">
        <v>34</v>
      </c>
      <c r="G209" s="155">
        <v>37</v>
      </c>
      <c r="H209" s="155">
        <v>38</v>
      </c>
      <c r="I209" s="24">
        <f t="shared" si="36"/>
        <v>35.5</v>
      </c>
      <c r="J209" s="24">
        <f t="shared" si="42"/>
        <v>71</v>
      </c>
      <c r="K209" s="155">
        <v>17</v>
      </c>
      <c r="L209" s="155">
        <v>74</v>
      </c>
      <c r="M209" s="28">
        <v>67</v>
      </c>
      <c r="N209" s="30"/>
      <c r="O209" s="29">
        <f t="shared" si="37"/>
        <v>52.67</v>
      </c>
      <c r="P209" s="30">
        <v>30</v>
      </c>
      <c r="Q209" s="167">
        <v>39</v>
      </c>
      <c r="R209" s="30">
        <v>43</v>
      </c>
      <c r="S209" s="29">
        <f t="shared" si="38"/>
        <v>235.67</v>
      </c>
      <c r="T209" s="34" t="b">
        <f t="shared" si="39"/>
        <v>1</v>
      </c>
      <c r="U209" s="34" t="b">
        <f t="shared" si="33"/>
        <v>0</v>
      </c>
      <c r="V209" s="65" t="b">
        <f t="shared" si="40"/>
        <v>0</v>
      </c>
      <c r="W209" s="65" t="b">
        <f t="shared" si="34"/>
        <v>1</v>
      </c>
      <c r="X209" s="65" t="b">
        <f t="shared" si="35"/>
        <v>1</v>
      </c>
      <c r="Y209" s="65" t="b">
        <f t="shared" si="44"/>
        <v>1</v>
      </c>
      <c r="Z209" s="65" t="b">
        <f t="shared" si="41"/>
        <v>0</v>
      </c>
    </row>
    <row r="210" spans="1:26" s="28" customFormat="1" x14ac:dyDescent="0.25">
      <c r="A210" s="111" t="s">
        <v>720</v>
      </c>
      <c r="B210" s="111" t="s">
        <v>530</v>
      </c>
      <c r="C210" s="111" t="s">
        <v>116</v>
      </c>
      <c r="D210" s="26" t="s">
        <v>25</v>
      </c>
      <c r="E210" s="155">
        <v>35</v>
      </c>
      <c r="F210" s="155">
        <v>30</v>
      </c>
      <c r="G210" s="155">
        <v>33</v>
      </c>
      <c r="H210" s="155">
        <v>36</v>
      </c>
      <c r="I210" s="24">
        <f t="shared" si="36"/>
        <v>33.5</v>
      </c>
      <c r="J210" s="24">
        <f t="shared" si="42"/>
        <v>67</v>
      </c>
      <c r="K210" s="155">
        <v>42</v>
      </c>
      <c r="L210" s="155">
        <v>77</v>
      </c>
      <c r="M210" s="28">
        <v>65</v>
      </c>
      <c r="N210" s="30"/>
      <c r="O210" s="29">
        <f t="shared" si="37"/>
        <v>61.33</v>
      </c>
      <c r="P210" s="30">
        <v>20</v>
      </c>
      <c r="Q210" s="167">
        <v>35</v>
      </c>
      <c r="R210" s="30">
        <v>44</v>
      </c>
      <c r="S210" s="29">
        <f t="shared" si="38"/>
        <v>227.33</v>
      </c>
      <c r="T210" s="34" t="b">
        <f t="shared" si="39"/>
        <v>1</v>
      </c>
      <c r="U210" s="34" t="b">
        <f t="shared" si="33"/>
        <v>1</v>
      </c>
      <c r="V210" s="65" t="b">
        <f t="shared" si="40"/>
        <v>0</v>
      </c>
      <c r="W210" s="65" t="b">
        <f t="shared" si="34"/>
        <v>1</v>
      </c>
      <c r="X210" s="65" t="b">
        <f t="shared" si="35"/>
        <v>1</v>
      </c>
      <c r="Y210" s="65" t="b">
        <f t="shared" si="44"/>
        <v>1</v>
      </c>
      <c r="Z210" s="65" t="b">
        <f t="shared" si="41"/>
        <v>0</v>
      </c>
    </row>
    <row r="211" spans="1:26" s="28" customFormat="1" x14ac:dyDescent="0.25">
      <c r="A211" s="111" t="s">
        <v>722</v>
      </c>
      <c r="B211" s="111" t="s">
        <v>723</v>
      </c>
      <c r="C211" s="111" t="s">
        <v>136</v>
      </c>
      <c r="D211" s="26" t="s">
        <v>25</v>
      </c>
      <c r="E211" s="155">
        <v>36</v>
      </c>
      <c r="F211" s="155">
        <v>34</v>
      </c>
      <c r="G211" s="155">
        <v>37</v>
      </c>
      <c r="H211" s="155">
        <v>36</v>
      </c>
      <c r="I211" s="24">
        <f t="shared" si="36"/>
        <v>35.75</v>
      </c>
      <c r="J211" s="24">
        <f t="shared" si="42"/>
        <v>71.5</v>
      </c>
      <c r="K211" s="155">
        <v>59</v>
      </c>
      <c r="L211" s="155">
        <v>74</v>
      </c>
      <c r="M211" s="28">
        <v>65</v>
      </c>
      <c r="N211" s="30"/>
      <c r="O211" s="29">
        <f t="shared" si="37"/>
        <v>66</v>
      </c>
      <c r="P211" s="30">
        <v>40</v>
      </c>
      <c r="Q211" s="167">
        <v>44</v>
      </c>
      <c r="R211" s="30">
        <v>44</v>
      </c>
      <c r="S211" s="29">
        <f t="shared" si="38"/>
        <v>265.5</v>
      </c>
      <c r="T211" s="34" t="b">
        <f t="shared" si="39"/>
        <v>1</v>
      </c>
      <c r="U211" s="34" t="b">
        <f t="shared" si="33"/>
        <v>1</v>
      </c>
      <c r="V211" s="65" t="b">
        <f t="shared" si="40"/>
        <v>1</v>
      </c>
      <c r="W211" s="65" t="b">
        <f t="shared" si="34"/>
        <v>1</v>
      </c>
      <c r="X211" s="65" t="b">
        <f t="shared" si="35"/>
        <v>1</v>
      </c>
      <c r="Y211" s="65" t="b">
        <f t="shared" si="44"/>
        <v>1</v>
      </c>
      <c r="Z211" s="65" t="b">
        <f t="shared" si="41"/>
        <v>1</v>
      </c>
    </row>
    <row r="212" spans="1:26" s="28" customFormat="1" x14ac:dyDescent="0.25">
      <c r="A212" s="111" t="s">
        <v>725</v>
      </c>
      <c r="B212" s="111" t="s">
        <v>726</v>
      </c>
      <c r="C212" s="111" t="s">
        <v>124</v>
      </c>
      <c r="D212" s="26" t="s">
        <v>25</v>
      </c>
      <c r="E212" s="155">
        <v>34</v>
      </c>
      <c r="F212" s="155">
        <v>33</v>
      </c>
      <c r="G212" s="155">
        <v>36</v>
      </c>
      <c r="H212" s="155">
        <v>39</v>
      </c>
      <c r="I212" s="24">
        <f t="shared" si="36"/>
        <v>35.5</v>
      </c>
      <c r="J212" s="24">
        <f t="shared" si="42"/>
        <v>71</v>
      </c>
      <c r="K212" s="155">
        <v>52</v>
      </c>
      <c r="L212" s="155">
        <v>71</v>
      </c>
      <c r="M212" s="28">
        <v>71</v>
      </c>
      <c r="N212" s="30"/>
      <c r="O212" s="29">
        <f t="shared" si="37"/>
        <v>64.67</v>
      </c>
      <c r="P212" s="30">
        <v>40</v>
      </c>
      <c r="Q212" s="167">
        <v>38</v>
      </c>
      <c r="R212" s="30">
        <v>41</v>
      </c>
      <c r="S212" s="29">
        <f t="shared" si="38"/>
        <v>254.67</v>
      </c>
      <c r="T212" s="34" t="b">
        <f t="shared" si="39"/>
        <v>1</v>
      </c>
      <c r="U212" s="34" t="b">
        <f t="shared" si="33"/>
        <v>1</v>
      </c>
      <c r="V212" s="65" t="b">
        <f t="shared" si="40"/>
        <v>1</v>
      </c>
      <c r="W212" s="65" t="b">
        <f t="shared" si="34"/>
        <v>1</v>
      </c>
      <c r="X212" s="65" t="b">
        <f t="shared" si="35"/>
        <v>1</v>
      </c>
      <c r="Y212" s="65" t="b">
        <f t="shared" si="44"/>
        <v>1</v>
      </c>
      <c r="Z212" s="65" t="b">
        <f t="shared" si="41"/>
        <v>1</v>
      </c>
    </row>
    <row r="213" spans="1:26" s="28" customFormat="1" x14ac:dyDescent="0.25">
      <c r="A213" s="111" t="s">
        <v>728</v>
      </c>
      <c r="B213" s="111" t="s">
        <v>729</v>
      </c>
      <c r="C213" s="111" t="s">
        <v>109</v>
      </c>
      <c r="D213" s="26" t="s">
        <v>25</v>
      </c>
      <c r="E213" s="155">
        <v>28</v>
      </c>
      <c r="F213" s="155">
        <v>35</v>
      </c>
      <c r="G213" s="155">
        <v>37</v>
      </c>
      <c r="H213" s="155">
        <v>39</v>
      </c>
      <c r="I213" s="24">
        <f t="shared" si="36"/>
        <v>34.75</v>
      </c>
      <c r="J213" s="24">
        <f t="shared" si="42"/>
        <v>69.5</v>
      </c>
      <c r="K213" s="155">
        <v>51</v>
      </c>
      <c r="L213" s="155">
        <v>62</v>
      </c>
      <c r="M213" s="28">
        <v>62</v>
      </c>
      <c r="N213" s="30"/>
      <c r="O213" s="29">
        <f t="shared" si="37"/>
        <v>58.33</v>
      </c>
      <c r="P213" s="30">
        <v>40</v>
      </c>
      <c r="Q213" s="167">
        <v>29</v>
      </c>
      <c r="R213" s="30">
        <v>31</v>
      </c>
      <c r="S213" s="29">
        <f t="shared" si="38"/>
        <v>227.83</v>
      </c>
      <c r="T213" s="34" t="b">
        <f t="shared" si="39"/>
        <v>1</v>
      </c>
      <c r="U213" s="34" t="b">
        <f t="shared" ref="U213:U239" si="45">IF(O213,O213&gt;=56,O213&lt;56)</f>
        <v>1</v>
      </c>
      <c r="V213" s="65" t="b">
        <f t="shared" si="40"/>
        <v>1</v>
      </c>
      <c r="W213" s="65" t="b">
        <f t="shared" si="34"/>
        <v>0</v>
      </c>
      <c r="X213" s="65" t="b">
        <f t="shared" si="35"/>
        <v>0</v>
      </c>
      <c r="Y213" s="65" t="b">
        <f t="shared" si="44"/>
        <v>1</v>
      </c>
      <c r="Z213" s="65" t="b">
        <f t="shared" si="41"/>
        <v>0</v>
      </c>
    </row>
    <row r="214" spans="1:26" s="28" customFormat="1" x14ac:dyDescent="0.25">
      <c r="A214" s="111" t="s">
        <v>731</v>
      </c>
      <c r="B214" s="111" t="s">
        <v>732</v>
      </c>
      <c r="C214" s="111" t="s">
        <v>175</v>
      </c>
      <c r="D214" s="26" t="s">
        <v>25</v>
      </c>
      <c r="E214" s="155">
        <v>38</v>
      </c>
      <c r="F214" s="155">
        <v>34</v>
      </c>
      <c r="G214" s="155">
        <v>36</v>
      </c>
      <c r="H214" s="155">
        <v>38</v>
      </c>
      <c r="I214" s="24">
        <f t="shared" si="36"/>
        <v>36.5</v>
      </c>
      <c r="J214" s="24">
        <f t="shared" si="42"/>
        <v>73</v>
      </c>
      <c r="K214" s="155">
        <v>72</v>
      </c>
      <c r="L214" s="155">
        <v>76</v>
      </c>
      <c r="M214" s="28">
        <v>64</v>
      </c>
      <c r="N214" s="30"/>
      <c r="O214" s="29">
        <f t="shared" si="37"/>
        <v>70.67</v>
      </c>
      <c r="P214" s="30">
        <v>40</v>
      </c>
      <c r="Q214" s="167">
        <v>42.5</v>
      </c>
      <c r="R214" s="30">
        <v>44</v>
      </c>
      <c r="S214" s="29">
        <f t="shared" si="38"/>
        <v>270.17</v>
      </c>
      <c r="T214" s="34" t="b">
        <f t="shared" si="39"/>
        <v>1</v>
      </c>
      <c r="U214" s="34" t="b">
        <f t="shared" si="45"/>
        <v>1</v>
      </c>
      <c r="V214" s="65" t="b">
        <f t="shared" si="40"/>
        <v>1</v>
      </c>
      <c r="W214" s="65" t="b">
        <f t="shared" si="34"/>
        <v>1</v>
      </c>
      <c r="X214" s="65" t="b">
        <f t="shared" si="35"/>
        <v>1</v>
      </c>
      <c r="Y214" s="65" t="b">
        <f t="shared" si="44"/>
        <v>1</v>
      </c>
      <c r="Z214" s="65" t="b">
        <f t="shared" si="41"/>
        <v>1</v>
      </c>
    </row>
    <row r="215" spans="1:26" s="28" customFormat="1" x14ac:dyDescent="0.25">
      <c r="A215" s="111" t="s">
        <v>734</v>
      </c>
      <c r="B215" s="111" t="s">
        <v>603</v>
      </c>
      <c r="C215" s="111" t="s">
        <v>113</v>
      </c>
      <c r="D215" s="26" t="s">
        <v>25</v>
      </c>
      <c r="E215" s="155">
        <v>34</v>
      </c>
      <c r="F215" s="155">
        <v>33</v>
      </c>
      <c r="G215" s="155">
        <v>36</v>
      </c>
      <c r="H215" s="155">
        <v>37</v>
      </c>
      <c r="I215" s="24">
        <f t="shared" si="36"/>
        <v>35</v>
      </c>
      <c r="J215" s="24">
        <f t="shared" si="42"/>
        <v>70</v>
      </c>
      <c r="K215" s="155">
        <v>74</v>
      </c>
      <c r="L215" s="155">
        <v>72</v>
      </c>
      <c r="M215" s="28">
        <v>75</v>
      </c>
      <c r="N215" s="30"/>
      <c r="O215" s="29">
        <f t="shared" si="37"/>
        <v>73.67</v>
      </c>
      <c r="P215" s="30">
        <v>40</v>
      </c>
      <c r="Q215" s="167">
        <v>39</v>
      </c>
      <c r="R215" s="30">
        <v>42</v>
      </c>
      <c r="S215" s="29">
        <f t="shared" si="38"/>
        <v>264.67</v>
      </c>
      <c r="T215" s="34" t="b">
        <f t="shared" si="39"/>
        <v>1</v>
      </c>
      <c r="U215" s="34" t="b">
        <f t="shared" si="45"/>
        <v>1</v>
      </c>
      <c r="V215" s="65" t="b">
        <f t="shared" si="40"/>
        <v>1</v>
      </c>
      <c r="W215" s="65" t="b">
        <f t="shared" si="34"/>
        <v>1</v>
      </c>
      <c r="X215" s="65" t="b">
        <f t="shared" si="35"/>
        <v>1</v>
      </c>
      <c r="Y215" s="65" t="b">
        <f t="shared" si="44"/>
        <v>1</v>
      </c>
      <c r="Z215" s="65" t="b">
        <f t="shared" si="41"/>
        <v>1</v>
      </c>
    </row>
    <row r="216" spans="1:26" s="28" customFormat="1" x14ac:dyDescent="0.25">
      <c r="A216" s="111" t="s">
        <v>736</v>
      </c>
      <c r="B216" s="111" t="s">
        <v>737</v>
      </c>
      <c r="C216" s="111" t="s">
        <v>146</v>
      </c>
      <c r="D216" s="26" t="s">
        <v>25</v>
      </c>
      <c r="E216" s="155">
        <v>34</v>
      </c>
      <c r="F216" s="155">
        <v>38</v>
      </c>
      <c r="G216" s="155">
        <v>38</v>
      </c>
      <c r="H216" s="155">
        <v>38</v>
      </c>
      <c r="I216" s="24">
        <f t="shared" si="36"/>
        <v>37</v>
      </c>
      <c r="J216" s="24">
        <f t="shared" si="42"/>
        <v>74</v>
      </c>
      <c r="K216" s="155">
        <v>65</v>
      </c>
      <c r="L216" s="155">
        <v>62</v>
      </c>
      <c r="M216" s="28">
        <v>72</v>
      </c>
      <c r="N216" s="30"/>
      <c r="O216" s="29">
        <f t="shared" si="37"/>
        <v>66.33</v>
      </c>
      <c r="P216" s="30">
        <v>40</v>
      </c>
      <c r="Q216" s="167">
        <v>34.5</v>
      </c>
      <c r="R216" s="30">
        <v>42</v>
      </c>
      <c r="S216" s="29">
        <f t="shared" si="38"/>
        <v>256.83</v>
      </c>
      <c r="T216" s="34" t="b">
        <f t="shared" si="39"/>
        <v>1</v>
      </c>
      <c r="U216" s="34" t="b">
        <f t="shared" si="45"/>
        <v>1</v>
      </c>
      <c r="V216" s="65" t="b">
        <f t="shared" si="40"/>
        <v>1</v>
      </c>
      <c r="W216" s="65" t="b">
        <f t="shared" si="34"/>
        <v>1</v>
      </c>
      <c r="X216" s="65" t="b">
        <f t="shared" si="35"/>
        <v>1</v>
      </c>
      <c r="Y216" s="65" t="b">
        <f t="shared" si="44"/>
        <v>1</v>
      </c>
      <c r="Z216" s="65" t="b">
        <f t="shared" si="41"/>
        <v>1</v>
      </c>
    </row>
    <row r="217" spans="1:26" s="28" customFormat="1" x14ac:dyDescent="0.25">
      <c r="A217" s="111" t="s">
        <v>227</v>
      </c>
      <c r="B217" s="111" t="s">
        <v>739</v>
      </c>
      <c r="C217" s="111" t="s">
        <v>136</v>
      </c>
      <c r="D217" s="26" t="s">
        <v>25</v>
      </c>
      <c r="E217" s="155">
        <v>34</v>
      </c>
      <c r="F217" s="155">
        <v>37</v>
      </c>
      <c r="G217" s="155">
        <v>33</v>
      </c>
      <c r="H217" s="155">
        <v>38</v>
      </c>
      <c r="I217" s="24">
        <f t="shared" si="36"/>
        <v>35.5</v>
      </c>
      <c r="J217" s="24">
        <f t="shared" si="42"/>
        <v>71</v>
      </c>
      <c r="K217" s="155">
        <v>57</v>
      </c>
      <c r="L217" s="155">
        <v>60</v>
      </c>
      <c r="M217" s="28">
        <v>70</v>
      </c>
      <c r="N217" s="30"/>
      <c r="O217" s="29">
        <f t="shared" si="37"/>
        <v>62.33</v>
      </c>
      <c r="P217" s="30">
        <v>40</v>
      </c>
      <c r="Q217" s="167">
        <v>44</v>
      </c>
      <c r="R217" s="30">
        <v>39</v>
      </c>
      <c r="S217" s="29">
        <f t="shared" si="38"/>
        <v>256.33</v>
      </c>
      <c r="T217" s="34" t="b">
        <f t="shared" si="39"/>
        <v>1</v>
      </c>
      <c r="U217" s="34" t="b">
        <f t="shared" si="45"/>
        <v>1</v>
      </c>
      <c r="V217" s="65" t="b">
        <f t="shared" si="40"/>
        <v>1</v>
      </c>
      <c r="W217" s="65" t="b">
        <f t="shared" si="34"/>
        <v>1</v>
      </c>
      <c r="X217" s="65" t="b">
        <f t="shared" si="35"/>
        <v>1</v>
      </c>
      <c r="Y217" s="65" t="b">
        <f t="shared" si="44"/>
        <v>1</v>
      </c>
      <c r="Z217" s="65" t="b">
        <f t="shared" si="41"/>
        <v>1</v>
      </c>
    </row>
    <row r="218" spans="1:26" s="28" customFormat="1" x14ac:dyDescent="0.25">
      <c r="A218" s="111" t="s">
        <v>741</v>
      </c>
      <c r="B218" s="111" t="s">
        <v>301</v>
      </c>
      <c r="C218" s="111" t="s">
        <v>153</v>
      </c>
      <c r="D218" s="26" t="s">
        <v>25</v>
      </c>
      <c r="E218" s="155">
        <v>34</v>
      </c>
      <c r="F218" s="155">
        <v>34</v>
      </c>
      <c r="G218" s="155">
        <v>33</v>
      </c>
      <c r="H218" s="155">
        <v>38</v>
      </c>
      <c r="I218" s="24">
        <f t="shared" si="36"/>
        <v>34.75</v>
      </c>
      <c r="J218" s="24">
        <f t="shared" si="42"/>
        <v>69.5</v>
      </c>
      <c r="K218" s="155">
        <v>61</v>
      </c>
      <c r="L218" s="155">
        <v>48</v>
      </c>
      <c r="M218" s="28">
        <v>67</v>
      </c>
      <c r="N218" s="30"/>
      <c r="O218" s="29">
        <f t="shared" si="37"/>
        <v>58.67</v>
      </c>
      <c r="P218" s="30">
        <v>40</v>
      </c>
      <c r="Q218" s="167">
        <v>32</v>
      </c>
      <c r="R218" s="30">
        <v>39</v>
      </c>
      <c r="S218" s="29">
        <f t="shared" si="38"/>
        <v>239.17</v>
      </c>
      <c r="T218" s="34" t="b">
        <f t="shared" si="39"/>
        <v>1</v>
      </c>
      <c r="U218" s="34" t="b">
        <f t="shared" si="45"/>
        <v>1</v>
      </c>
      <c r="V218" s="65" t="b">
        <f t="shared" si="40"/>
        <v>1</v>
      </c>
      <c r="W218" s="65" t="b">
        <f t="shared" si="34"/>
        <v>1</v>
      </c>
      <c r="X218" s="65" t="b">
        <f t="shared" si="35"/>
        <v>1</v>
      </c>
      <c r="Y218" s="65" t="b">
        <f t="shared" si="44"/>
        <v>1</v>
      </c>
      <c r="Z218" s="65" t="b">
        <f t="shared" si="41"/>
        <v>1</v>
      </c>
    </row>
    <row r="219" spans="1:26" s="28" customFormat="1" x14ac:dyDescent="0.25">
      <c r="A219" s="111" t="s">
        <v>743</v>
      </c>
      <c r="B219" s="111" t="s">
        <v>744</v>
      </c>
      <c r="C219" s="111" t="s">
        <v>164</v>
      </c>
      <c r="D219" s="26" t="s">
        <v>25</v>
      </c>
      <c r="E219" s="155">
        <v>35</v>
      </c>
      <c r="F219" s="155">
        <v>33</v>
      </c>
      <c r="G219" s="155">
        <v>37</v>
      </c>
      <c r="H219" s="155">
        <v>37</v>
      </c>
      <c r="I219" s="24">
        <f t="shared" si="36"/>
        <v>35.5</v>
      </c>
      <c r="J219" s="24">
        <f t="shared" si="42"/>
        <v>71</v>
      </c>
      <c r="K219" s="155">
        <v>61</v>
      </c>
      <c r="L219" s="155">
        <v>56</v>
      </c>
      <c r="M219" s="28">
        <v>71</v>
      </c>
      <c r="N219" s="30"/>
      <c r="O219" s="29">
        <f t="shared" si="37"/>
        <v>62.67</v>
      </c>
      <c r="P219" s="30">
        <v>40</v>
      </c>
      <c r="Q219" s="167">
        <v>37</v>
      </c>
      <c r="R219" s="28">
        <v>43</v>
      </c>
      <c r="S219" s="29">
        <f t="shared" si="38"/>
        <v>253.67</v>
      </c>
      <c r="T219" s="34" t="b">
        <f t="shared" si="39"/>
        <v>1</v>
      </c>
      <c r="U219" s="34" t="b">
        <f t="shared" si="45"/>
        <v>1</v>
      </c>
      <c r="V219" s="65" t="b">
        <f t="shared" si="40"/>
        <v>1</v>
      </c>
      <c r="W219" s="65" t="b">
        <f t="shared" ref="W219:W245" si="46">IF(Q219,Q219&gt;=32,Q219&lt;32)</f>
        <v>1</v>
      </c>
      <c r="X219" s="65" t="b">
        <f t="shared" ref="X219:X245" si="47">IF(R219,R219&gt;=35,R219&lt;35)</f>
        <v>1</v>
      </c>
      <c r="Y219" s="65" t="b">
        <f t="shared" si="44"/>
        <v>1</v>
      </c>
      <c r="Z219" s="65" t="b">
        <f t="shared" si="41"/>
        <v>1</v>
      </c>
    </row>
    <row r="220" spans="1:26" s="28" customFormat="1" x14ac:dyDescent="0.25">
      <c r="A220" s="111" t="s">
        <v>746</v>
      </c>
      <c r="B220" s="111" t="s">
        <v>747</v>
      </c>
      <c r="C220" s="111" t="s">
        <v>181</v>
      </c>
      <c r="D220" s="26" t="s">
        <v>25</v>
      </c>
      <c r="E220" s="155">
        <v>29</v>
      </c>
      <c r="F220" s="155">
        <v>33</v>
      </c>
      <c r="G220" s="155">
        <v>33</v>
      </c>
      <c r="H220" s="155">
        <v>36</v>
      </c>
      <c r="I220" s="24">
        <f t="shared" si="36"/>
        <v>32.75</v>
      </c>
      <c r="J220" s="24">
        <f t="shared" si="42"/>
        <v>65.5</v>
      </c>
      <c r="K220" s="155">
        <v>64</v>
      </c>
      <c r="L220" s="155">
        <v>61</v>
      </c>
      <c r="M220" s="28">
        <v>62</v>
      </c>
      <c r="N220" s="30"/>
      <c r="O220" s="29">
        <f t="shared" si="37"/>
        <v>62.33</v>
      </c>
      <c r="P220" s="30">
        <v>40</v>
      </c>
      <c r="Q220" s="167">
        <v>35.5</v>
      </c>
      <c r="R220" s="28">
        <v>43</v>
      </c>
      <c r="S220" s="29">
        <f t="shared" si="38"/>
        <v>246.33</v>
      </c>
      <c r="T220" s="34" t="b">
        <f t="shared" si="39"/>
        <v>1</v>
      </c>
      <c r="U220" s="34" t="b">
        <f t="shared" si="45"/>
        <v>1</v>
      </c>
      <c r="V220" s="65" t="b">
        <f t="shared" si="40"/>
        <v>1</v>
      </c>
      <c r="W220" s="65" t="b">
        <f t="shared" si="46"/>
        <v>1</v>
      </c>
      <c r="X220" s="65" t="b">
        <f t="shared" si="47"/>
        <v>1</v>
      </c>
      <c r="Y220" s="65" t="b">
        <f t="shared" si="44"/>
        <v>1</v>
      </c>
      <c r="Z220" s="65" t="b">
        <f t="shared" si="41"/>
        <v>1</v>
      </c>
    </row>
    <row r="221" spans="1:26" s="28" customFormat="1" x14ac:dyDescent="0.25">
      <c r="A221" s="111" t="s">
        <v>749</v>
      </c>
      <c r="B221" s="111" t="s">
        <v>750</v>
      </c>
      <c r="C221" s="111" t="s">
        <v>116</v>
      </c>
      <c r="D221" s="26" t="s">
        <v>25</v>
      </c>
      <c r="E221" s="155">
        <v>34</v>
      </c>
      <c r="F221" s="155">
        <v>29</v>
      </c>
      <c r="G221" s="155">
        <v>36</v>
      </c>
      <c r="H221" s="155">
        <v>34</v>
      </c>
      <c r="I221" s="24">
        <f t="shared" si="36"/>
        <v>33.25</v>
      </c>
      <c r="J221" s="24">
        <f t="shared" si="42"/>
        <v>66.5</v>
      </c>
      <c r="K221" s="155">
        <v>62</v>
      </c>
      <c r="L221" s="155">
        <v>45</v>
      </c>
      <c r="M221" s="28">
        <v>58</v>
      </c>
      <c r="N221" s="30"/>
      <c r="O221" s="29">
        <f t="shared" si="37"/>
        <v>55</v>
      </c>
      <c r="P221" s="30">
        <v>40</v>
      </c>
      <c r="Q221" s="167">
        <v>31</v>
      </c>
      <c r="R221" s="28">
        <v>45</v>
      </c>
      <c r="S221" s="29">
        <f t="shared" si="38"/>
        <v>237.5</v>
      </c>
      <c r="T221" s="34" t="b">
        <f t="shared" si="39"/>
        <v>1</v>
      </c>
      <c r="U221" s="34" t="b">
        <f t="shared" si="45"/>
        <v>0</v>
      </c>
      <c r="V221" s="65" t="b">
        <f t="shared" si="40"/>
        <v>1</v>
      </c>
      <c r="W221" s="65" t="b">
        <f t="shared" si="46"/>
        <v>0</v>
      </c>
      <c r="X221" s="65" t="b">
        <f t="shared" si="47"/>
        <v>1</v>
      </c>
      <c r="Y221" s="65" t="b">
        <f t="shared" si="44"/>
        <v>1</v>
      </c>
      <c r="Z221" s="65" t="b">
        <f t="shared" si="41"/>
        <v>0</v>
      </c>
    </row>
    <row r="222" spans="1:26" s="28" customFormat="1" x14ac:dyDescent="0.25">
      <c r="A222" s="111" t="s">
        <v>752</v>
      </c>
      <c r="B222" s="111" t="s">
        <v>753</v>
      </c>
      <c r="C222" s="111" t="s">
        <v>181</v>
      </c>
      <c r="D222" s="26" t="s">
        <v>25</v>
      </c>
      <c r="E222" s="155">
        <v>32</v>
      </c>
      <c r="F222" s="155">
        <v>32</v>
      </c>
      <c r="G222" s="155">
        <v>36</v>
      </c>
      <c r="H222" s="155">
        <v>36</v>
      </c>
      <c r="I222" s="24">
        <f t="shared" si="36"/>
        <v>34</v>
      </c>
      <c r="J222" s="24">
        <f t="shared" si="42"/>
        <v>68</v>
      </c>
      <c r="K222" s="155">
        <v>0</v>
      </c>
      <c r="L222" s="155">
        <v>56</v>
      </c>
      <c r="M222" s="28">
        <v>62</v>
      </c>
      <c r="N222" s="30"/>
      <c r="O222" s="29">
        <f t="shared" si="37"/>
        <v>39.33</v>
      </c>
      <c r="P222" s="30">
        <v>40</v>
      </c>
      <c r="Q222" s="167">
        <v>42</v>
      </c>
      <c r="R222" s="28">
        <v>41</v>
      </c>
      <c r="S222" s="29">
        <f t="shared" si="38"/>
        <v>230.33</v>
      </c>
      <c r="T222" s="34" t="b">
        <f t="shared" si="39"/>
        <v>1</v>
      </c>
      <c r="U222" s="34" t="b">
        <f t="shared" si="45"/>
        <v>0</v>
      </c>
      <c r="V222" s="65" t="b">
        <f t="shared" si="40"/>
        <v>1</v>
      </c>
      <c r="W222" s="65" t="b">
        <f t="shared" si="46"/>
        <v>1</v>
      </c>
      <c r="X222" s="65" t="b">
        <f t="shared" si="47"/>
        <v>1</v>
      </c>
      <c r="Y222" s="65" t="b">
        <f t="shared" si="44"/>
        <v>1</v>
      </c>
      <c r="Z222" s="65" t="b">
        <f t="shared" si="41"/>
        <v>0</v>
      </c>
    </row>
    <row r="223" spans="1:26" s="28" customFormat="1" x14ac:dyDescent="0.25">
      <c r="A223" s="111" t="s">
        <v>755</v>
      </c>
      <c r="B223" s="111" t="s">
        <v>756</v>
      </c>
      <c r="C223" s="111" t="s">
        <v>153</v>
      </c>
      <c r="D223" s="26" t="s">
        <v>26</v>
      </c>
      <c r="E223" s="155">
        <v>30</v>
      </c>
      <c r="F223" s="155">
        <v>35</v>
      </c>
      <c r="G223" s="155">
        <v>33</v>
      </c>
      <c r="H223" s="155">
        <v>34</v>
      </c>
      <c r="I223" s="24">
        <f t="shared" si="36"/>
        <v>33</v>
      </c>
      <c r="J223" s="24">
        <f t="shared" si="42"/>
        <v>66</v>
      </c>
      <c r="K223" s="155">
        <v>53</v>
      </c>
      <c r="L223" s="155">
        <v>63</v>
      </c>
      <c r="M223" s="28">
        <v>0</v>
      </c>
      <c r="N223" s="30"/>
      <c r="O223" s="29">
        <f t="shared" si="37"/>
        <v>38.67</v>
      </c>
      <c r="P223" s="30">
        <v>40</v>
      </c>
      <c r="Q223" s="167">
        <v>36</v>
      </c>
      <c r="R223" s="28">
        <v>43</v>
      </c>
      <c r="S223" s="29">
        <f t="shared" si="38"/>
        <v>223.67</v>
      </c>
      <c r="T223" s="34" t="b">
        <f t="shared" ref="T223:T245" si="48">IF(J223,J223&gt;=56,J223&lt;56)</f>
        <v>1</v>
      </c>
      <c r="U223" s="34" t="b">
        <f t="shared" si="45"/>
        <v>0</v>
      </c>
      <c r="V223" s="65" t="b">
        <f t="shared" ref="V223:V245" si="49">IF(P223,P223=40)</f>
        <v>1</v>
      </c>
      <c r="W223" s="65" t="b">
        <f t="shared" si="46"/>
        <v>1</v>
      </c>
      <c r="X223" s="65" t="b">
        <f t="shared" si="47"/>
        <v>1</v>
      </c>
      <c r="Y223" s="65" t="b">
        <f t="shared" si="44"/>
        <v>1</v>
      </c>
      <c r="Z223" s="65" t="b">
        <f t="shared" si="41"/>
        <v>0</v>
      </c>
    </row>
    <row r="224" spans="1:26" s="28" customFormat="1" x14ac:dyDescent="0.25">
      <c r="A224" s="111" t="s">
        <v>258</v>
      </c>
      <c r="B224" s="111" t="s">
        <v>758</v>
      </c>
      <c r="C224" s="111" t="s">
        <v>109</v>
      </c>
      <c r="D224" s="26" t="s">
        <v>26</v>
      </c>
      <c r="E224" s="155">
        <v>32</v>
      </c>
      <c r="F224" s="155">
        <v>40</v>
      </c>
      <c r="G224" s="155">
        <v>36</v>
      </c>
      <c r="H224" s="155">
        <v>36</v>
      </c>
      <c r="I224" s="24">
        <f t="shared" si="36"/>
        <v>36</v>
      </c>
      <c r="J224" s="24">
        <f t="shared" si="42"/>
        <v>72</v>
      </c>
      <c r="K224" s="155">
        <v>59</v>
      </c>
      <c r="L224" s="155">
        <v>61</v>
      </c>
      <c r="M224" s="28">
        <v>69</v>
      </c>
      <c r="N224" s="30"/>
      <c r="O224" s="29">
        <f t="shared" si="37"/>
        <v>63</v>
      </c>
      <c r="P224" s="30">
        <v>40</v>
      </c>
      <c r="Q224" s="167">
        <v>29</v>
      </c>
      <c r="R224" s="28">
        <v>35</v>
      </c>
      <c r="S224" s="29">
        <f t="shared" si="38"/>
        <v>239</v>
      </c>
      <c r="T224" s="34" t="b">
        <f t="shared" si="48"/>
        <v>1</v>
      </c>
      <c r="U224" s="34" t="b">
        <f t="shared" si="45"/>
        <v>1</v>
      </c>
      <c r="V224" s="65" t="b">
        <f t="shared" si="49"/>
        <v>1</v>
      </c>
      <c r="W224" s="65" t="b">
        <f t="shared" si="46"/>
        <v>0</v>
      </c>
      <c r="X224" s="65" t="b">
        <f t="shared" si="47"/>
        <v>1</v>
      </c>
      <c r="Y224" s="65" t="b">
        <f t="shared" si="44"/>
        <v>1</v>
      </c>
      <c r="Z224" s="65" t="b">
        <f t="shared" si="41"/>
        <v>0</v>
      </c>
    </row>
    <row r="225" spans="1:26" s="28" customFormat="1" x14ac:dyDescent="0.25">
      <c r="A225" s="111" t="s">
        <v>760</v>
      </c>
      <c r="B225" s="111" t="s">
        <v>761</v>
      </c>
      <c r="C225" s="111" t="s">
        <v>116</v>
      </c>
      <c r="D225" s="26" t="s">
        <v>26</v>
      </c>
      <c r="E225" s="155">
        <v>30</v>
      </c>
      <c r="F225" s="155">
        <v>38</v>
      </c>
      <c r="G225" s="155">
        <v>35</v>
      </c>
      <c r="H225" s="155">
        <v>36</v>
      </c>
      <c r="I225" s="24">
        <f t="shared" si="36"/>
        <v>34.75</v>
      </c>
      <c r="J225" s="24">
        <f t="shared" si="42"/>
        <v>69.5</v>
      </c>
      <c r="K225" s="155">
        <v>55</v>
      </c>
      <c r="L225" s="155">
        <v>54</v>
      </c>
      <c r="M225" s="28">
        <v>58</v>
      </c>
      <c r="N225" s="30"/>
      <c r="O225" s="29">
        <f t="shared" si="37"/>
        <v>55.67</v>
      </c>
      <c r="P225" s="30">
        <v>40</v>
      </c>
      <c r="Q225" s="167">
        <v>35.5</v>
      </c>
      <c r="R225" s="28">
        <v>45</v>
      </c>
      <c r="S225" s="29">
        <f t="shared" si="38"/>
        <v>245.67</v>
      </c>
      <c r="T225" s="34" t="b">
        <f t="shared" si="48"/>
        <v>1</v>
      </c>
      <c r="U225" s="34" t="b">
        <f t="shared" si="45"/>
        <v>0</v>
      </c>
      <c r="V225" s="65" t="b">
        <f t="shared" si="49"/>
        <v>1</v>
      </c>
      <c r="W225" s="65" t="b">
        <f t="shared" si="46"/>
        <v>1</v>
      </c>
      <c r="X225" s="65" t="b">
        <f t="shared" si="47"/>
        <v>1</v>
      </c>
      <c r="Y225" s="65" t="b">
        <f t="shared" si="44"/>
        <v>1</v>
      </c>
      <c r="Z225" s="65" t="b">
        <f t="shared" si="41"/>
        <v>0</v>
      </c>
    </row>
    <row r="226" spans="1:26" s="28" customFormat="1" x14ac:dyDescent="0.25">
      <c r="A226" s="111" t="s">
        <v>763</v>
      </c>
      <c r="B226" s="111" t="s">
        <v>764</v>
      </c>
      <c r="C226" s="111" t="s">
        <v>116</v>
      </c>
      <c r="D226" s="26" t="s">
        <v>26</v>
      </c>
      <c r="E226" s="155">
        <v>30</v>
      </c>
      <c r="F226" s="155">
        <v>39</v>
      </c>
      <c r="G226" s="155">
        <v>33</v>
      </c>
      <c r="H226" s="155">
        <v>33</v>
      </c>
      <c r="I226" s="24">
        <f t="shared" si="36"/>
        <v>33.75</v>
      </c>
      <c r="J226" s="24">
        <f t="shared" si="42"/>
        <v>67.5</v>
      </c>
      <c r="K226" s="155">
        <v>58</v>
      </c>
      <c r="L226" s="155">
        <v>58</v>
      </c>
      <c r="M226" s="28">
        <v>68</v>
      </c>
      <c r="N226" s="30"/>
      <c r="O226" s="29">
        <f t="shared" si="37"/>
        <v>61.33</v>
      </c>
      <c r="P226" s="30">
        <v>20</v>
      </c>
      <c r="Q226" s="167">
        <v>32</v>
      </c>
      <c r="R226" s="28">
        <v>46</v>
      </c>
      <c r="S226" s="29">
        <f t="shared" si="38"/>
        <v>226.83</v>
      </c>
      <c r="T226" s="34" t="b">
        <f t="shared" si="48"/>
        <v>1</v>
      </c>
      <c r="U226" s="34" t="b">
        <f t="shared" si="45"/>
        <v>1</v>
      </c>
      <c r="V226" s="65" t="b">
        <f t="shared" si="49"/>
        <v>0</v>
      </c>
      <c r="W226" s="65" t="b">
        <f t="shared" si="46"/>
        <v>1</v>
      </c>
      <c r="X226" s="65" t="b">
        <f t="shared" si="47"/>
        <v>1</v>
      </c>
      <c r="Y226" s="65" t="b">
        <f t="shared" si="44"/>
        <v>1</v>
      </c>
      <c r="Z226" s="65" t="b">
        <f t="shared" si="41"/>
        <v>0</v>
      </c>
    </row>
    <row r="227" spans="1:26" s="28" customFormat="1" x14ac:dyDescent="0.25">
      <c r="A227" s="111" t="s">
        <v>163</v>
      </c>
      <c r="B227" s="111" t="s">
        <v>766</v>
      </c>
      <c r="C227" s="111" t="s">
        <v>142</v>
      </c>
      <c r="D227" s="26" t="s">
        <v>26</v>
      </c>
      <c r="E227" s="155">
        <v>31</v>
      </c>
      <c r="F227" s="155">
        <v>38</v>
      </c>
      <c r="G227" s="155">
        <v>34</v>
      </c>
      <c r="H227" s="155">
        <v>37</v>
      </c>
      <c r="I227" s="24">
        <f t="shared" si="36"/>
        <v>35</v>
      </c>
      <c r="J227" s="24">
        <f t="shared" si="42"/>
        <v>70</v>
      </c>
      <c r="K227" s="155">
        <v>24</v>
      </c>
      <c r="L227" s="155">
        <v>45</v>
      </c>
      <c r="M227" s="28">
        <v>60</v>
      </c>
      <c r="N227" s="30"/>
      <c r="O227" s="29">
        <f t="shared" si="37"/>
        <v>43</v>
      </c>
      <c r="P227" s="30">
        <v>10</v>
      </c>
      <c r="Q227" s="167">
        <v>37</v>
      </c>
      <c r="R227" s="28">
        <v>39</v>
      </c>
      <c r="S227" s="29">
        <f t="shared" si="38"/>
        <v>199</v>
      </c>
      <c r="T227" s="34" t="b">
        <f t="shared" si="48"/>
        <v>1</v>
      </c>
      <c r="U227" s="34" t="b">
        <f t="shared" si="45"/>
        <v>0</v>
      </c>
      <c r="V227" s="65" t="b">
        <f t="shared" si="49"/>
        <v>0</v>
      </c>
      <c r="W227" s="65" t="b">
        <f t="shared" si="46"/>
        <v>1</v>
      </c>
      <c r="X227" s="65" t="b">
        <f t="shared" si="47"/>
        <v>1</v>
      </c>
      <c r="Y227" s="65" t="b">
        <f t="shared" si="44"/>
        <v>0</v>
      </c>
      <c r="Z227" s="65" t="b">
        <f t="shared" si="41"/>
        <v>0</v>
      </c>
    </row>
    <row r="228" spans="1:26" s="28" customFormat="1" x14ac:dyDescent="0.25">
      <c r="A228" s="111" t="s">
        <v>768</v>
      </c>
      <c r="B228" s="111" t="s">
        <v>366</v>
      </c>
      <c r="C228" s="111" t="s">
        <v>136</v>
      </c>
      <c r="D228" s="26" t="s">
        <v>26</v>
      </c>
      <c r="E228" s="155">
        <v>30</v>
      </c>
      <c r="F228" s="155">
        <v>38</v>
      </c>
      <c r="G228" s="155">
        <v>35</v>
      </c>
      <c r="H228" s="155">
        <v>35</v>
      </c>
      <c r="I228" s="24">
        <f t="shared" si="36"/>
        <v>34.5</v>
      </c>
      <c r="J228" s="24">
        <f t="shared" si="42"/>
        <v>69</v>
      </c>
      <c r="K228" s="155">
        <v>55</v>
      </c>
      <c r="L228" s="155">
        <v>74</v>
      </c>
      <c r="M228" s="28">
        <v>68</v>
      </c>
      <c r="N228" s="30"/>
      <c r="O228" s="29">
        <f t="shared" si="37"/>
        <v>65.67</v>
      </c>
      <c r="P228" s="30">
        <v>30</v>
      </c>
      <c r="Q228" s="167">
        <v>37</v>
      </c>
      <c r="R228" s="28">
        <v>36</v>
      </c>
      <c r="S228" s="29">
        <f t="shared" si="38"/>
        <v>237.67</v>
      </c>
      <c r="T228" s="34" t="b">
        <f t="shared" si="48"/>
        <v>1</v>
      </c>
      <c r="U228" s="34" t="b">
        <f t="shared" si="45"/>
        <v>1</v>
      </c>
      <c r="V228" s="65" t="b">
        <f t="shared" si="49"/>
        <v>0</v>
      </c>
      <c r="W228" s="65" t="b">
        <f t="shared" si="46"/>
        <v>1</v>
      </c>
      <c r="X228" s="65" t="b">
        <f t="shared" si="47"/>
        <v>1</v>
      </c>
      <c r="Y228" s="65" t="b">
        <f t="shared" si="44"/>
        <v>1</v>
      </c>
      <c r="Z228" s="65" t="b">
        <f t="shared" si="41"/>
        <v>0</v>
      </c>
    </row>
    <row r="229" spans="1:26" s="28" customFormat="1" x14ac:dyDescent="0.25">
      <c r="A229" s="111" t="s">
        <v>770</v>
      </c>
      <c r="B229" s="111" t="s">
        <v>771</v>
      </c>
      <c r="C229" s="111" t="s">
        <v>175</v>
      </c>
      <c r="D229" s="26" t="s">
        <v>26</v>
      </c>
      <c r="E229" s="155">
        <v>34</v>
      </c>
      <c r="F229" s="155">
        <v>40</v>
      </c>
      <c r="G229" s="155">
        <v>35</v>
      </c>
      <c r="H229" s="155">
        <v>37</v>
      </c>
      <c r="I229" s="24">
        <f t="shared" si="36"/>
        <v>36.5</v>
      </c>
      <c r="J229" s="24">
        <f t="shared" si="42"/>
        <v>73</v>
      </c>
      <c r="K229" s="155">
        <v>62</v>
      </c>
      <c r="L229" s="155">
        <v>59</v>
      </c>
      <c r="M229" s="28">
        <v>71</v>
      </c>
      <c r="N229" s="30"/>
      <c r="O229" s="29">
        <f t="shared" si="37"/>
        <v>64</v>
      </c>
      <c r="P229" s="30">
        <v>40</v>
      </c>
      <c r="Q229" s="167">
        <v>42</v>
      </c>
      <c r="R229" s="28">
        <v>39</v>
      </c>
      <c r="S229" s="29">
        <f t="shared" si="38"/>
        <v>258</v>
      </c>
      <c r="T229" s="34" t="b">
        <f t="shared" si="48"/>
        <v>1</v>
      </c>
      <c r="U229" s="34" t="b">
        <f t="shared" si="45"/>
        <v>1</v>
      </c>
      <c r="V229" s="65" t="b">
        <f t="shared" si="49"/>
        <v>1</v>
      </c>
      <c r="W229" s="65" t="b">
        <f t="shared" si="46"/>
        <v>1</v>
      </c>
      <c r="X229" s="65" t="b">
        <f t="shared" si="47"/>
        <v>1</v>
      </c>
      <c r="Y229" s="65" t="b">
        <f t="shared" si="44"/>
        <v>1</v>
      </c>
      <c r="Z229" s="65" t="b">
        <f t="shared" si="41"/>
        <v>1</v>
      </c>
    </row>
    <row r="230" spans="1:26" s="28" customFormat="1" x14ac:dyDescent="0.25">
      <c r="A230" s="111" t="s">
        <v>773</v>
      </c>
      <c r="B230" s="111" t="s">
        <v>307</v>
      </c>
      <c r="C230" s="111" t="s">
        <v>132</v>
      </c>
      <c r="D230" s="26" t="s">
        <v>26</v>
      </c>
      <c r="E230" s="155">
        <v>32</v>
      </c>
      <c r="F230" s="155">
        <v>39</v>
      </c>
      <c r="G230" s="155">
        <v>35</v>
      </c>
      <c r="H230" s="155">
        <v>37</v>
      </c>
      <c r="I230" s="24">
        <f t="shared" si="36"/>
        <v>35.75</v>
      </c>
      <c r="J230" s="24">
        <f t="shared" si="42"/>
        <v>71.5</v>
      </c>
      <c r="K230" s="155">
        <v>64</v>
      </c>
      <c r="L230" s="155">
        <v>61</v>
      </c>
      <c r="M230" s="28">
        <v>69</v>
      </c>
      <c r="N230" s="30"/>
      <c r="O230" s="29">
        <f t="shared" si="37"/>
        <v>64.67</v>
      </c>
      <c r="P230" s="30">
        <v>20</v>
      </c>
      <c r="Q230" s="167">
        <v>33</v>
      </c>
      <c r="R230" s="28">
        <v>36</v>
      </c>
      <c r="S230" s="29">
        <f t="shared" si="38"/>
        <v>225.17</v>
      </c>
      <c r="T230" s="34" t="b">
        <f t="shared" si="48"/>
        <v>1</v>
      </c>
      <c r="U230" s="34" t="b">
        <f t="shared" si="45"/>
        <v>1</v>
      </c>
      <c r="V230" s="65" t="b">
        <f t="shared" si="49"/>
        <v>0</v>
      </c>
      <c r="W230" s="65" t="b">
        <f t="shared" si="46"/>
        <v>1</v>
      </c>
      <c r="X230" s="65" t="b">
        <f t="shared" si="47"/>
        <v>1</v>
      </c>
      <c r="Y230" s="65" t="b">
        <f t="shared" si="44"/>
        <v>1</v>
      </c>
      <c r="Z230" s="65" t="b">
        <f t="shared" si="41"/>
        <v>0</v>
      </c>
    </row>
    <row r="231" spans="1:26" s="28" customFormat="1" x14ac:dyDescent="0.25">
      <c r="A231" s="111" t="s">
        <v>775</v>
      </c>
      <c r="B231" s="111" t="s">
        <v>209</v>
      </c>
      <c r="C231" s="111" t="s">
        <v>149</v>
      </c>
      <c r="D231" s="26" t="s">
        <v>26</v>
      </c>
      <c r="E231" s="155">
        <v>33</v>
      </c>
      <c r="F231" s="155">
        <v>38</v>
      </c>
      <c r="G231" s="155">
        <v>36</v>
      </c>
      <c r="H231" s="155">
        <v>35</v>
      </c>
      <c r="I231" s="24">
        <f t="shared" si="36"/>
        <v>35.5</v>
      </c>
      <c r="J231" s="24">
        <f t="shared" si="42"/>
        <v>71</v>
      </c>
      <c r="K231" s="155">
        <v>64</v>
      </c>
      <c r="L231" s="155">
        <v>68</v>
      </c>
      <c r="M231" s="28">
        <v>62</v>
      </c>
      <c r="N231" s="30"/>
      <c r="O231" s="29">
        <f t="shared" si="37"/>
        <v>64.67</v>
      </c>
      <c r="P231" s="30">
        <v>30</v>
      </c>
      <c r="Q231" s="167">
        <v>30.5</v>
      </c>
      <c r="R231" s="28">
        <v>42</v>
      </c>
      <c r="S231" s="29">
        <f t="shared" si="38"/>
        <v>238.17</v>
      </c>
      <c r="T231" s="34" t="b">
        <f t="shared" si="48"/>
        <v>1</v>
      </c>
      <c r="U231" s="34" t="b">
        <f t="shared" si="45"/>
        <v>1</v>
      </c>
      <c r="V231" s="65" t="b">
        <f t="shared" si="49"/>
        <v>0</v>
      </c>
      <c r="W231" s="65" t="b">
        <f t="shared" si="46"/>
        <v>0</v>
      </c>
      <c r="X231" s="65" t="b">
        <f t="shared" si="47"/>
        <v>1</v>
      </c>
      <c r="Y231" s="65" t="b">
        <f t="shared" si="44"/>
        <v>1</v>
      </c>
      <c r="Z231" s="65" t="b">
        <f t="shared" si="41"/>
        <v>0</v>
      </c>
    </row>
    <row r="232" spans="1:26" s="28" customFormat="1" x14ac:dyDescent="0.25">
      <c r="A232" s="111" t="s">
        <v>777</v>
      </c>
      <c r="B232" s="111" t="s">
        <v>778</v>
      </c>
      <c r="C232" s="111" t="s">
        <v>128</v>
      </c>
      <c r="D232" s="26" t="s">
        <v>26</v>
      </c>
      <c r="E232" s="155">
        <v>30</v>
      </c>
      <c r="F232" s="155">
        <v>34</v>
      </c>
      <c r="G232" s="155">
        <v>35</v>
      </c>
      <c r="H232" s="155">
        <v>39</v>
      </c>
      <c r="I232" s="24">
        <f t="shared" si="36"/>
        <v>34.5</v>
      </c>
      <c r="J232" s="24">
        <f t="shared" si="42"/>
        <v>69</v>
      </c>
      <c r="K232" s="155">
        <v>56</v>
      </c>
      <c r="L232" s="155">
        <v>59</v>
      </c>
      <c r="M232" s="28">
        <v>52</v>
      </c>
      <c r="N232" s="30"/>
      <c r="O232" s="29">
        <f t="shared" si="37"/>
        <v>55.67</v>
      </c>
      <c r="P232" s="30">
        <v>40</v>
      </c>
      <c r="Q232" s="167">
        <v>33</v>
      </c>
      <c r="R232" s="28">
        <v>40</v>
      </c>
      <c r="S232" s="29">
        <f t="shared" si="38"/>
        <v>237.67</v>
      </c>
      <c r="T232" s="34" t="b">
        <f t="shared" si="48"/>
        <v>1</v>
      </c>
      <c r="U232" s="34" t="b">
        <f t="shared" si="45"/>
        <v>0</v>
      </c>
      <c r="V232" s="65" t="b">
        <f t="shared" si="49"/>
        <v>1</v>
      </c>
      <c r="W232" s="65" t="b">
        <f t="shared" si="46"/>
        <v>1</v>
      </c>
      <c r="X232" s="65" t="b">
        <f t="shared" si="47"/>
        <v>1</v>
      </c>
      <c r="Y232" s="65" t="b">
        <f t="shared" si="44"/>
        <v>1</v>
      </c>
      <c r="Z232" s="65" t="b">
        <f t="shared" si="41"/>
        <v>0</v>
      </c>
    </row>
    <row r="233" spans="1:26" s="28" customFormat="1" x14ac:dyDescent="0.25">
      <c r="A233" s="111" t="s">
        <v>780</v>
      </c>
      <c r="B233" s="111" t="s">
        <v>781</v>
      </c>
      <c r="C233" s="111" t="s">
        <v>120</v>
      </c>
      <c r="D233" s="26" t="s">
        <v>26</v>
      </c>
      <c r="E233" s="155">
        <v>33</v>
      </c>
      <c r="F233" s="155">
        <v>40</v>
      </c>
      <c r="G233" s="155">
        <v>37</v>
      </c>
      <c r="H233" s="155">
        <v>37</v>
      </c>
      <c r="I233" s="24">
        <f t="shared" si="36"/>
        <v>36.75</v>
      </c>
      <c r="J233" s="24">
        <f t="shared" si="42"/>
        <v>73.5</v>
      </c>
      <c r="K233" s="155">
        <v>72</v>
      </c>
      <c r="L233" s="155">
        <v>51</v>
      </c>
      <c r="M233" s="28">
        <v>60</v>
      </c>
      <c r="N233" s="30"/>
      <c r="O233" s="29">
        <f t="shared" si="37"/>
        <v>61</v>
      </c>
      <c r="P233" s="30">
        <v>40</v>
      </c>
      <c r="Q233" s="167">
        <v>35.5</v>
      </c>
      <c r="R233" s="28">
        <v>40</v>
      </c>
      <c r="S233" s="29">
        <f t="shared" si="38"/>
        <v>250</v>
      </c>
      <c r="T233" s="34" t="b">
        <f t="shared" si="48"/>
        <v>1</v>
      </c>
      <c r="U233" s="34" t="b">
        <f t="shared" si="45"/>
        <v>1</v>
      </c>
      <c r="V233" s="65" t="b">
        <f t="shared" si="49"/>
        <v>1</v>
      </c>
      <c r="W233" s="65" t="b">
        <f t="shared" si="46"/>
        <v>1</v>
      </c>
      <c r="X233" s="65" t="b">
        <f t="shared" si="47"/>
        <v>1</v>
      </c>
      <c r="Y233" s="65" t="b">
        <f t="shared" si="44"/>
        <v>1</v>
      </c>
      <c r="Z233" s="65" t="b">
        <f t="shared" si="41"/>
        <v>1</v>
      </c>
    </row>
    <row r="234" spans="1:26" s="28" customFormat="1" x14ac:dyDescent="0.25">
      <c r="A234" s="111" t="s">
        <v>783</v>
      </c>
      <c r="B234" s="111" t="s">
        <v>784</v>
      </c>
      <c r="C234" s="111" t="s">
        <v>146</v>
      </c>
      <c r="D234" s="26" t="s">
        <v>26</v>
      </c>
      <c r="E234" s="155">
        <v>29</v>
      </c>
      <c r="F234" s="155">
        <v>37</v>
      </c>
      <c r="G234" s="155">
        <v>35</v>
      </c>
      <c r="H234" s="155">
        <v>35</v>
      </c>
      <c r="I234" s="24">
        <f t="shared" si="36"/>
        <v>34</v>
      </c>
      <c r="J234" s="24">
        <f t="shared" si="42"/>
        <v>68</v>
      </c>
      <c r="K234" s="155">
        <v>60</v>
      </c>
      <c r="L234" s="155">
        <v>65</v>
      </c>
      <c r="M234" s="28">
        <v>72</v>
      </c>
      <c r="N234" s="30"/>
      <c r="O234" s="29">
        <f t="shared" si="37"/>
        <v>65.67</v>
      </c>
      <c r="P234" s="30">
        <v>40</v>
      </c>
      <c r="Q234" s="167">
        <v>33</v>
      </c>
      <c r="R234" s="28">
        <v>40</v>
      </c>
      <c r="S234" s="29">
        <f t="shared" si="38"/>
        <v>246.67</v>
      </c>
      <c r="T234" s="34" t="b">
        <f t="shared" si="48"/>
        <v>1</v>
      </c>
      <c r="U234" s="34" t="b">
        <f t="shared" si="45"/>
        <v>1</v>
      </c>
      <c r="V234" s="65" t="b">
        <f t="shared" si="49"/>
        <v>1</v>
      </c>
      <c r="W234" s="65" t="b">
        <f t="shared" si="46"/>
        <v>1</v>
      </c>
      <c r="X234" s="65" t="b">
        <f t="shared" si="47"/>
        <v>1</v>
      </c>
      <c r="Y234" s="65" t="b">
        <f t="shared" si="44"/>
        <v>1</v>
      </c>
      <c r="Z234" s="65" t="b">
        <f t="shared" si="41"/>
        <v>1</v>
      </c>
    </row>
    <row r="235" spans="1:26" s="28" customFormat="1" x14ac:dyDescent="0.25">
      <c r="A235" s="111" t="s">
        <v>786</v>
      </c>
      <c r="B235" s="111" t="s">
        <v>578</v>
      </c>
      <c r="C235" s="111" t="s">
        <v>146</v>
      </c>
      <c r="D235" s="26" t="s">
        <v>26</v>
      </c>
      <c r="E235" s="155">
        <v>32</v>
      </c>
      <c r="F235" s="155">
        <v>37</v>
      </c>
      <c r="G235" s="155">
        <v>38</v>
      </c>
      <c r="H235" s="155">
        <v>37</v>
      </c>
      <c r="I235" s="24">
        <f t="shared" si="36"/>
        <v>36</v>
      </c>
      <c r="J235" s="24">
        <f t="shared" si="42"/>
        <v>72</v>
      </c>
      <c r="K235" s="155">
        <v>7</v>
      </c>
      <c r="L235" s="155">
        <v>73</v>
      </c>
      <c r="M235" s="28">
        <v>71</v>
      </c>
      <c r="N235" s="30"/>
      <c r="O235" s="29">
        <f t="shared" si="37"/>
        <v>50.33</v>
      </c>
      <c r="P235" s="30">
        <v>40</v>
      </c>
      <c r="Q235" s="167">
        <v>38.5</v>
      </c>
      <c r="R235" s="28">
        <v>43</v>
      </c>
      <c r="S235" s="29">
        <f t="shared" si="38"/>
        <v>243.83</v>
      </c>
      <c r="T235" s="34" t="b">
        <f t="shared" si="48"/>
        <v>1</v>
      </c>
      <c r="U235" s="34" t="b">
        <f t="shared" si="45"/>
        <v>0</v>
      </c>
      <c r="V235" s="65" t="b">
        <f t="shared" si="49"/>
        <v>1</v>
      </c>
      <c r="W235" s="65" t="b">
        <f t="shared" si="46"/>
        <v>1</v>
      </c>
      <c r="X235" s="65" t="b">
        <f t="shared" si="47"/>
        <v>1</v>
      </c>
      <c r="Y235" s="65" t="b">
        <f t="shared" si="44"/>
        <v>1</v>
      </c>
      <c r="Z235" s="65" t="b">
        <f t="shared" si="41"/>
        <v>0</v>
      </c>
    </row>
    <row r="236" spans="1:26" s="28" customFormat="1" x14ac:dyDescent="0.25">
      <c r="A236" s="111" t="s">
        <v>791</v>
      </c>
      <c r="B236" s="111" t="s">
        <v>792</v>
      </c>
      <c r="C236" s="111" t="s">
        <v>124</v>
      </c>
      <c r="D236" s="26" t="s">
        <v>26</v>
      </c>
      <c r="E236" s="155">
        <v>34</v>
      </c>
      <c r="F236" s="155">
        <v>39</v>
      </c>
      <c r="G236" s="155">
        <v>35</v>
      </c>
      <c r="H236" s="155">
        <v>39</v>
      </c>
      <c r="I236" s="24">
        <f t="shared" si="36"/>
        <v>36.75</v>
      </c>
      <c r="J236" s="24">
        <f t="shared" si="42"/>
        <v>73.5</v>
      </c>
      <c r="K236" s="155">
        <v>63</v>
      </c>
      <c r="L236" s="155">
        <v>72</v>
      </c>
      <c r="M236" s="28">
        <v>67</v>
      </c>
      <c r="N236" s="30"/>
      <c r="O236" s="29">
        <f t="shared" si="37"/>
        <v>67.33</v>
      </c>
      <c r="P236" s="30">
        <v>40</v>
      </c>
      <c r="Q236" s="167">
        <v>36</v>
      </c>
      <c r="R236" s="28">
        <v>42</v>
      </c>
      <c r="S236" s="29">
        <f t="shared" si="38"/>
        <v>258.83</v>
      </c>
      <c r="T236" s="34" t="b">
        <f t="shared" si="48"/>
        <v>1</v>
      </c>
      <c r="U236" s="34" t="b">
        <f t="shared" si="45"/>
        <v>1</v>
      </c>
      <c r="V236" s="65" t="b">
        <f t="shared" si="49"/>
        <v>1</v>
      </c>
      <c r="W236" s="65" t="b">
        <f t="shared" si="46"/>
        <v>1</v>
      </c>
      <c r="X236" s="65" t="b">
        <f t="shared" si="47"/>
        <v>1</v>
      </c>
      <c r="Y236" s="65" t="b">
        <f t="shared" si="44"/>
        <v>1</v>
      </c>
      <c r="Z236" s="65" t="b">
        <f t="shared" si="41"/>
        <v>1</v>
      </c>
    </row>
    <row r="237" spans="1:26" s="28" customFormat="1" x14ac:dyDescent="0.25">
      <c r="A237" s="111" t="s">
        <v>794</v>
      </c>
      <c r="B237" s="111" t="s">
        <v>795</v>
      </c>
      <c r="C237" s="111" t="s">
        <v>164</v>
      </c>
      <c r="D237" s="26" t="s">
        <v>26</v>
      </c>
      <c r="E237" s="155">
        <v>32</v>
      </c>
      <c r="F237" s="155">
        <v>39</v>
      </c>
      <c r="G237" s="155">
        <v>35</v>
      </c>
      <c r="H237" s="155">
        <v>35</v>
      </c>
      <c r="I237" s="24">
        <f t="shared" si="36"/>
        <v>35.25</v>
      </c>
      <c r="J237" s="24">
        <f t="shared" si="42"/>
        <v>70.5</v>
      </c>
      <c r="K237" s="155">
        <v>64</v>
      </c>
      <c r="L237" s="155">
        <v>70</v>
      </c>
      <c r="M237" s="28">
        <v>71</v>
      </c>
      <c r="N237" s="30"/>
      <c r="O237" s="29">
        <f t="shared" si="37"/>
        <v>68.33</v>
      </c>
      <c r="P237" s="30">
        <v>40</v>
      </c>
      <c r="Q237" s="167">
        <v>38</v>
      </c>
      <c r="R237" s="28">
        <v>44</v>
      </c>
      <c r="S237" s="29">
        <f t="shared" si="38"/>
        <v>260.83</v>
      </c>
      <c r="T237" s="34" t="b">
        <f t="shared" si="48"/>
        <v>1</v>
      </c>
      <c r="U237" s="34" t="b">
        <f t="shared" si="45"/>
        <v>1</v>
      </c>
      <c r="V237" s="65" t="b">
        <f t="shared" si="49"/>
        <v>1</v>
      </c>
      <c r="W237" s="65" t="b">
        <f t="shared" si="46"/>
        <v>1</v>
      </c>
      <c r="X237" s="65" t="b">
        <f t="shared" si="47"/>
        <v>1</v>
      </c>
      <c r="Y237" s="65" t="b">
        <f t="shared" si="44"/>
        <v>1</v>
      </c>
      <c r="Z237" s="65" t="b">
        <f t="shared" si="41"/>
        <v>1</v>
      </c>
    </row>
    <row r="238" spans="1:26" x14ac:dyDescent="0.25">
      <c r="A238" s="111" t="s">
        <v>797</v>
      </c>
      <c r="B238" s="111" t="s">
        <v>798</v>
      </c>
      <c r="C238" s="111" t="s">
        <v>175</v>
      </c>
      <c r="D238" s="26" t="s">
        <v>26</v>
      </c>
      <c r="E238" s="155">
        <v>32</v>
      </c>
      <c r="F238" s="155">
        <v>39</v>
      </c>
      <c r="G238" s="155">
        <v>39</v>
      </c>
      <c r="H238" s="155">
        <v>37</v>
      </c>
      <c r="I238" s="24">
        <f t="shared" si="36"/>
        <v>36.75</v>
      </c>
      <c r="J238" s="24">
        <f t="shared" si="42"/>
        <v>73.5</v>
      </c>
      <c r="K238" s="155">
        <v>68</v>
      </c>
      <c r="L238" s="155">
        <v>67</v>
      </c>
      <c r="M238" s="28">
        <v>77</v>
      </c>
      <c r="N238" s="30"/>
      <c r="O238" s="29">
        <f t="shared" si="37"/>
        <v>70.67</v>
      </c>
      <c r="P238" s="30">
        <v>40</v>
      </c>
      <c r="Q238" s="167">
        <v>40</v>
      </c>
      <c r="R238" s="28">
        <v>42</v>
      </c>
      <c r="S238" s="29">
        <f t="shared" si="38"/>
        <v>266.17</v>
      </c>
      <c r="T238" s="34" t="b">
        <f t="shared" si="48"/>
        <v>1</v>
      </c>
      <c r="U238" s="34" t="b">
        <f t="shared" si="45"/>
        <v>1</v>
      </c>
      <c r="V238" s="65" t="b">
        <f t="shared" si="49"/>
        <v>1</v>
      </c>
      <c r="W238" s="65" t="b">
        <f t="shared" si="46"/>
        <v>1</v>
      </c>
      <c r="X238" s="65" t="b">
        <f t="shared" si="47"/>
        <v>1</v>
      </c>
      <c r="Y238" s="65" t="b">
        <f t="shared" si="44"/>
        <v>1</v>
      </c>
      <c r="Z238" s="65" t="b">
        <f t="shared" si="41"/>
        <v>1</v>
      </c>
    </row>
    <row r="239" spans="1:26" x14ac:dyDescent="0.25">
      <c r="A239" s="111" t="s">
        <v>800</v>
      </c>
      <c r="B239" s="111" t="s">
        <v>307</v>
      </c>
      <c r="C239" s="111" t="s">
        <v>124</v>
      </c>
      <c r="D239" s="26" t="s">
        <v>26</v>
      </c>
      <c r="E239" s="155">
        <v>32</v>
      </c>
      <c r="F239" s="155">
        <v>36</v>
      </c>
      <c r="G239" s="155">
        <v>35</v>
      </c>
      <c r="H239" s="155">
        <v>36</v>
      </c>
      <c r="I239" s="24">
        <f t="shared" si="36"/>
        <v>34.75</v>
      </c>
      <c r="J239" s="24">
        <f t="shared" si="42"/>
        <v>69.5</v>
      </c>
      <c r="K239" s="155">
        <v>51</v>
      </c>
      <c r="L239" s="155">
        <v>63</v>
      </c>
      <c r="M239" s="28">
        <v>61</v>
      </c>
      <c r="N239" s="30"/>
      <c r="O239" s="29">
        <f t="shared" si="37"/>
        <v>58.33</v>
      </c>
      <c r="P239" s="30">
        <v>40</v>
      </c>
      <c r="Q239" s="167">
        <v>39</v>
      </c>
      <c r="R239" s="28">
        <v>41</v>
      </c>
      <c r="S239" s="29">
        <f t="shared" si="38"/>
        <v>247.83</v>
      </c>
      <c r="T239" s="34" t="b">
        <f t="shared" si="48"/>
        <v>1</v>
      </c>
      <c r="U239" s="34" t="b">
        <f t="shared" si="45"/>
        <v>1</v>
      </c>
      <c r="V239" s="65" t="b">
        <f t="shared" si="49"/>
        <v>1</v>
      </c>
      <c r="W239" s="65" t="b">
        <f t="shared" si="46"/>
        <v>1</v>
      </c>
      <c r="X239" s="65" t="b">
        <f t="shared" si="47"/>
        <v>1</v>
      </c>
      <c r="Y239" s="65" t="b">
        <f t="shared" si="44"/>
        <v>1</v>
      </c>
      <c r="Z239" s="65" t="b">
        <f t="shared" si="41"/>
        <v>1</v>
      </c>
    </row>
    <row r="240" spans="1:26" x14ac:dyDescent="0.25">
      <c r="A240" s="111" t="s">
        <v>802</v>
      </c>
      <c r="B240" s="111" t="s">
        <v>803</v>
      </c>
      <c r="C240" s="111" t="s">
        <v>181</v>
      </c>
      <c r="D240" s="26" t="s">
        <v>26</v>
      </c>
      <c r="E240" s="155">
        <v>31</v>
      </c>
      <c r="F240" s="155">
        <v>36</v>
      </c>
      <c r="G240" s="155">
        <v>37</v>
      </c>
      <c r="H240" s="155">
        <v>37</v>
      </c>
      <c r="I240" s="24">
        <f t="shared" si="36"/>
        <v>35.25</v>
      </c>
      <c r="J240" s="24">
        <f t="shared" si="42"/>
        <v>70.5</v>
      </c>
      <c r="K240" s="155">
        <v>56</v>
      </c>
      <c r="L240" s="155">
        <v>61</v>
      </c>
      <c r="M240" s="28">
        <v>68</v>
      </c>
      <c r="N240" s="30"/>
      <c r="O240" s="29">
        <f t="shared" si="37"/>
        <v>61.67</v>
      </c>
      <c r="P240" s="30">
        <v>20</v>
      </c>
      <c r="Q240" s="167">
        <v>38.5</v>
      </c>
      <c r="R240" s="28">
        <v>40</v>
      </c>
      <c r="S240" s="29">
        <f t="shared" si="38"/>
        <v>230.67</v>
      </c>
      <c r="T240" s="34" t="b">
        <f t="shared" si="48"/>
        <v>1</v>
      </c>
      <c r="U240" s="34" t="b">
        <f t="shared" ref="U240:U245" si="50">IF(O240,O240&gt;=56,O240&lt;56)</f>
        <v>1</v>
      </c>
      <c r="V240" s="65" t="b">
        <f t="shared" si="49"/>
        <v>0</v>
      </c>
      <c r="W240" s="65" t="b">
        <f t="shared" si="46"/>
        <v>1</v>
      </c>
      <c r="X240" s="65" t="b">
        <f t="shared" si="47"/>
        <v>1</v>
      </c>
      <c r="Y240" s="65" t="b">
        <f t="shared" si="44"/>
        <v>1</v>
      </c>
      <c r="Z240" s="65" t="b">
        <f t="shared" si="41"/>
        <v>0</v>
      </c>
    </row>
    <row r="241" spans="1:26" x14ac:dyDescent="0.25">
      <c r="A241" s="111" t="s">
        <v>805</v>
      </c>
      <c r="B241" s="111" t="s">
        <v>806</v>
      </c>
      <c r="C241" s="111" t="s">
        <v>157</v>
      </c>
      <c r="D241" s="26" t="s">
        <v>26</v>
      </c>
      <c r="E241" s="155">
        <v>32</v>
      </c>
      <c r="F241" s="155">
        <v>38</v>
      </c>
      <c r="G241" s="155">
        <v>37</v>
      </c>
      <c r="H241" s="155">
        <v>36</v>
      </c>
      <c r="I241" s="24">
        <f t="shared" si="36"/>
        <v>35.75</v>
      </c>
      <c r="J241" s="24">
        <f t="shared" si="42"/>
        <v>71.5</v>
      </c>
      <c r="K241" s="155">
        <v>58</v>
      </c>
      <c r="L241" s="155">
        <v>52</v>
      </c>
      <c r="M241" s="28">
        <v>61</v>
      </c>
      <c r="N241" s="30"/>
      <c r="O241" s="29">
        <f t="shared" si="37"/>
        <v>57</v>
      </c>
      <c r="P241" s="30">
        <v>20</v>
      </c>
      <c r="Q241" s="167">
        <v>31</v>
      </c>
      <c r="R241" s="28">
        <v>33</v>
      </c>
      <c r="S241" s="29">
        <f t="shared" si="38"/>
        <v>212.5</v>
      </c>
      <c r="T241" s="34" t="b">
        <f t="shared" si="48"/>
        <v>1</v>
      </c>
      <c r="U241" s="34" t="b">
        <f t="shared" si="50"/>
        <v>1</v>
      </c>
      <c r="V241" s="65" t="b">
        <f t="shared" si="49"/>
        <v>0</v>
      </c>
      <c r="W241" s="65" t="b">
        <f t="shared" si="46"/>
        <v>0</v>
      </c>
      <c r="X241" s="65" t="b">
        <f t="shared" si="47"/>
        <v>0</v>
      </c>
      <c r="Y241" s="65" t="b">
        <f t="shared" si="44"/>
        <v>1</v>
      </c>
      <c r="Z241" s="65" t="b">
        <f t="shared" si="41"/>
        <v>0</v>
      </c>
    </row>
    <row r="242" spans="1:26" x14ac:dyDescent="0.25">
      <c r="A242" s="111" t="s">
        <v>808</v>
      </c>
      <c r="B242" s="111" t="s">
        <v>809</v>
      </c>
      <c r="C242" s="111" t="s">
        <v>136</v>
      </c>
      <c r="D242" s="26" t="s">
        <v>26</v>
      </c>
      <c r="E242" s="155">
        <v>30</v>
      </c>
      <c r="F242" s="155">
        <v>36</v>
      </c>
      <c r="G242" s="155">
        <v>34</v>
      </c>
      <c r="H242" s="155">
        <v>33</v>
      </c>
      <c r="I242" s="24">
        <f t="shared" si="36"/>
        <v>33.25</v>
      </c>
      <c r="J242" s="24">
        <f t="shared" si="42"/>
        <v>66.5</v>
      </c>
      <c r="K242" s="155">
        <v>53</v>
      </c>
      <c r="L242" s="155">
        <v>57</v>
      </c>
      <c r="M242" s="28">
        <v>66</v>
      </c>
      <c r="N242" s="30"/>
      <c r="O242" s="29">
        <f t="shared" si="37"/>
        <v>58.67</v>
      </c>
      <c r="P242" s="30">
        <v>40</v>
      </c>
      <c r="Q242" s="167">
        <v>41</v>
      </c>
      <c r="R242" s="28">
        <v>45</v>
      </c>
      <c r="S242" s="29">
        <f t="shared" si="38"/>
        <v>251.17</v>
      </c>
      <c r="T242" s="34" t="b">
        <f t="shared" si="48"/>
        <v>1</v>
      </c>
      <c r="U242" s="34" t="b">
        <f t="shared" si="50"/>
        <v>1</v>
      </c>
      <c r="V242" s="65" t="b">
        <f t="shared" si="49"/>
        <v>1</v>
      </c>
      <c r="W242" s="65" t="b">
        <f t="shared" si="46"/>
        <v>1</v>
      </c>
      <c r="X242" s="65" t="b">
        <f t="shared" si="47"/>
        <v>1</v>
      </c>
      <c r="Y242" s="65" t="b">
        <f t="shared" si="44"/>
        <v>1</v>
      </c>
      <c r="Z242" s="65" t="b">
        <f t="shared" si="41"/>
        <v>1</v>
      </c>
    </row>
    <row r="243" spans="1:26" x14ac:dyDescent="0.25">
      <c r="A243" s="111" t="s">
        <v>811</v>
      </c>
      <c r="B243" s="111" t="s">
        <v>812</v>
      </c>
      <c r="C243" s="111" t="s">
        <v>113</v>
      </c>
      <c r="D243" s="26" t="s">
        <v>26</v>
      </c>
      <c r="E243" s="155">
        <v>33</v>
      </c>
      <c r="F243" s="155">
        <v>38</v>
      </c>
      <c r="G243" s="155">
        <v>37</v>
      </c>
      <c r="H243" s="155">
        <v>38</v>
      </c>
      <c r="I243" s="24">
        <f t="shared" si="36"/>
        <v>36.5</v>
      </c>
      <c r="J243" s="24">
        <f t="shared" si="42"/>
        <v>73</v>
      </c>
      <c r="K243" s="155">
        <v>71</v>
      </c>
      <c r="L243" s="155">
        <v>62</v>
      </c>
      <c r="M243" s="28">
        <v>75</v>
      </c>
      <c r="N243" s="30"/>
      <c r="O243" s="29">
        <f t="shared" si="37"/>
        <v>69.33</v>
      </c>
      <c r="P243" s="30">
        <v>40</v>
      </c>
      <c r="Q243" s="167">
        <v>36</v>
      </c>
      <c r="R243" s="28">
        <v>42</v>
      </c>
      <c r="S243" s="29">
        <f t="shared" si="38"/>
        <v>260.33</v>
      </c>
      <c r="T243" s="34" t="b">
        <f t="shared" si="48"/>
        <v>1</v>
      </c>
      <c r="U243" s="34" t="b">
        <f t="shared" si="50"/>
        <v>1</v>
      </c>
      <c r="V243" s="65" t="b">
        <f t="shared" si="49"/>
        <v>1</v>
      </c>
      <c r="W243" s="65" t="b">
        <f t="shared" si="46"/>
        <v>1</v>
      </c>
      <c r="X243" s="65" t="b">
        <f t="shared" si="47"/>
        <v>1</v>
      </c>
      <c r="Y243" s="65" t="b">
        <f t="shared" si="44"/>
        <v>1</v>
      </c>
      <c r="Z243" s="65" t="b">
        <f t="shared" si="41"/>
        <v>1</v>
      </c>
    </row>
    <row r="244" spans="1:26" x14ac:dyDescent="0.25">
      <c r="A244" s="111" t="s">
        <v>814</v>
      </c>
      <c r="B244" s="111" t="s">
        <v>815</v>
      </c>
      <c r="C244" s="111" t="s">
        <v>109</v>
      </c>
      <c r="D244" s="26" t="s">
        <v>26</v>
      </c>
      <c r="E244" s="155">
        <v>27</v>
      </c>
      <c r="F244" s="155">
        <v>36</v>
      </c>
      <c r="G244" s="155">
        <v>33</v>
      </c>
      <c r="H244" s="155">
        <v>32</v>
      </c>
      <c r="I244" s="24">
        <f t="shared" si="36"/>
        <v>32</v>
      </c>
      <c r="J244" s="24">
        <f t="shared" si="42"/>
        <v>64</v>
      </c>
      <c r="K244" s="155">
        <v>68</v>
      </c>
      <c r="L244" s="155">
        <v>72</v>
      </c>
      <c r="M244" s="28">
        <v>72</v>
      </c>
      <c r="N244" s="30"/>
      <c r="O244" s="29">
        <f t="shared" si="37"/>
        <v>70.67</v>
      </c>
      <c r="P244" s="30">
        <v>40</v>
      </c>
      <c r="Q244" s="167">
        <v>35.5</v>
      </c>
      <c r="R244" s="28">
        <v>37</v>
      </c>
      <c r="S244" s="29">
        <f t="shared" si="38"/>
        <v>247.17</v>
      </c>
      <c r="T244" s="34" t="b">
        <f t="shared" si="48"/>
        <v>1</v>
      </c>
      <c r="U244" s="34" t="b">
        <f t="shared" si="50"/>
        <v>1</v>
      </c>
      <c r="V244" s="65" t="b">
        <f t="shared" si="49"/>
        <v>1</v>
      </c>
      <c r="W244" s="65" t="b">
        <f t="shared" si="46"/>
        <v>1</v>
      </c>
      <c r="X244" s="65" t="b">
        <f t="shared" si="47"/>
        <v>1</v>
      </c>
      <c r="Y244" s="65" t="b">
        <f t="shared" si="44"/>
        <v>1</v>
      </c>
      <c r="Z244" s="65" t="b">
        <f t="shared" si="41"/>
        <v>1</v>
      </c>
    </row>
    <row r="245" spans="1:26" x14ac:dyDescent="0.25">
      <c r="A245" s="111" t="s">
        <v>817</v>
      </c>
      <c r="B245" s="111" t="s">
        <v>818</v>
      </c>
      <c r="C245" s="111" t="s">
        <v>113</v>
      </c>
      <c r="D245" s="26" t="s">
        <v>26</v>
      </c>
      <c r="E245" s="155">
        <v>30</v>
      </c>
      <c r="F245" s="155">
        <v>35</v>
      </c>
      <c r="G245" s="155">
        <v>35</v>
      </c>
      <c r="H245" s="155">
        <v>37</v>
      </c>
      <c r="I245" s="24">
        <f t="shared" si="36"/>
        <v>34.25</v>
      </c>
      <c r="J245" s="24">
        <f t="shared" si="42"/>
        <v>68.5</v>
      </c>
      <c r="K245" s="155">
        <v>65</v>
      </c>
      <c r="L245" s="155">
        <v>68</v>
      </c>
      <c r="M245" s="28">
        <v>73</v>
      </c>
      <c r="N245" s="30"/>
      <c r="O245" s="29">
        <f t="shared" si="37"/>
        <v>68.67</v>
      </c>
      <c r="P245" s="30">
        <v>40</v>
      </c>
      <c r="Q245" s="167"/>
      <c r="R245" s="28">
        <v>43</v>
      </c>
      <c r="S245" s="29">
        <f t="shared" si="38"/>
        <v>220.17</v>
      </c>
      <c r="T245" s="34" t="b">
        <f t="shared" si="48"/>
        <v>1</v>
      </c>
      <c r="U245" s="34" t="b">
        <f t="shared" si="50"/>
        <v>1</v>
      </c>
      <c r="V245" s="65" t="b">
        <f t="shared" si="49"/>
        <v>1</v>
      </c>
      <c r="W245" s="65" t="b">
        <f t="shared" si="46"/>
        <v>1</v>
      </c>
      <c r="X245" s="65" t="b">
        <f t="shared" si="47"/>
        <v>1</v>
      </c>
      <c r="Y245" s="65" t="b">
        <f t="shared" si="44"/>
        <v>1</v>
      </c>
      <c r="Z245" s="65" t="b">
        <f t="shared" si="41"/>
        <v>1</v>
      </c>
    </row>
    <row r="246" spans="1:26" s="175" customFormat="1" x14ac:dyDescent="0.25">
      <c r="A246" s="176"/>
      <c r="B246" s="177"/>
      <c r="C246" s="146"/>
      <c r="D246" s="178"/>
      <c r="E246" s="179"/>
      <c r="F246" s="179"/>
      <c r="G246" s="179"/>
      <c r="H246" s="179"/>
      <c r="I246" s="179"/>
      <c r="J246" s="179"/>
      <c r="K246" s="179"/>
      <c r="L246" s="179"/>
      <c r="M246" s="179"/>
      <c r="N246" s="179"/>
      <c r="O246" s="179"/>
      <c r="P246" s="179"/>
      <c r="Q246" s="180"/>
      <c r="R246" s="180"/>
      <c r="U246" s="147"/>
      <c r="V246" s="176"/>
    </row>
    <row r="247" spans="1:26" s="175" customFormat="1" x14ac:dyDescent="0.25">
      <c r="A247" s="176"/>
      <c r="B247" s="177"/>
      <c r="C247" s="146"/>
      <c r="D247" s="178"/>
      <c r="E247" s="179"/>
      <c r="F247" s="179"/>
      <c r="G247" s="179"/>
      <c r="H247" s="179"/>
      <c r="I247" s="179"/>
      <c r="J247" s="179"/>
      <c r="K247" s="179"/>
      <c r="L247" s="179"/>
      <c r="M247" s="179"/>
      <c r="N247" s="179"/>
      <c r="O247" s="179"/>
      <c r="P247" s="179"/>
      <c r="Q247" s="180"/>
      <c r="R247" s="180"/>
      <c r="U247" s="147"/>
      <c r="V247" s="176"/>
    </row>
    <row r="248" spans="1:26" s="175" customFormat="1" x14ac:dyDescent="0.25">
      <c r="A248" s="181"/>
      <c r="B248" s="181"/>
      <c r="C248" s="147"/>
      <c r="D248" s="147"/>
      <c r="E248" s="178"/>
      <c r="F248" s="178"/>
      <c r="G248" s="179"/>
      <c r="H248" s="178"/>
      <c r="I248" s="147"/>
      <c r="J248" s="183"/>
      <c r="K248" s="182"/>
      <c r="L248" s="147"/>
      <c r="M248" s="147"/>
      <c r="N248" s="147"/>
    </row>
    <row r="249" spans="1:26" s="176" customFormat="1" x14ac:dyDescent="0.25">
      <c r="A249" s="185"/>
      <c r="B249" s="185"/>
      <c r="C249" s="186"/>
      <c r="D249" s="186"/>
      <c r="F249" s="187"/>
      <c r="G249" s="188"/>
      <c r="H249" s="187"/>
      <c r="I249" s="187"/>
      <c r="J249" s="187"/>
      <c r="K249" s="188"/>
      <c r="L249" s="190"/>
      <c r="M249" s="180"/>
      <c r="N249" s="147"/>
    </row>
    <row r="250" spans="1:26" s="175" customFormat="1" x14ac:dyDescent="0.25">
      <c r="A250" s="191"/>
      <c r="B250" s="191"/>
      <c r="C250" s="186"/>
      <c r="D250" s="186"/>
      <c r="F250" s="187"/>
      <c r="G250" s="188"/>
      <c r="H250" s="187"/>
      <c r="I250" s="187"/>
      <c r="J250" s="189"/>
      <c r="K250" s="188"/>
      <c r="L250" s="190"/>
      <c r="M250" s="180"/>
      <c r="N250" s="147"/>
    </row>
    <row r="251" spans="1:26" s="176" customFormat="1" x14ac:dyDescent="0.25">
      <c r="A251" s="185"/>
      <c r="B251" s="185"/>
      <c r="C251" s="186"/>
      <c r="D251" s="186"/>
      <c r="F251" s="187"/>
      <c r="G251" s="188"/>
      <c r="H251" s="187"/>
      <c r="I251" s="187"/>
      <c r="J251" s="187"/>
      <c r="K251" s="188"/>
      <c r="L251" s="190"/>
      <c r="M251" s="180"/>
      <c r="N251" s="147"/>
    </row>
    <row r="252" spans="1:26" s="175" customFormat="1" x14ac:dyDescent="0.25">
      <c r="A252" s="185"/>
      <c r="B252" s="185"/>
      <c r="C252" s="186"/>
      <c r="D252" s="186"/>
      <c r="F252" s="187"/>
      <c r="G252" s="188"/>
      <c r="H252" s="187"/>
      <c r="I252" s="187"/>
      <c r="J252" s="187"/>
      <c r="K252" s="188"/>
      <c r="L252" s="190"/>
      <c r="M252" s="180"/>
      <c r="N252" s="147"/>
    </row>
    <row r="253" spans="1:26" s="176" customFormat="1" x14ac:dyDescent="0.25">
      <c r="A253" s="185"/>
      <c r="B253" s="185"/>
      <c r="C253" s="186"/>
      <c r="D253" s="186"/>
      <c r="F253" s="187"/>
      <c r="G253" s="188"/>
      <c r="H253" s="187"/>
      <c r="I253" s="187"/>
      <c r="J253" s="189"/>
      <c r="K253" s="188"/>
      <c r="L253" s="190"/>
      <c r="M253" s="180"/>
      <c r="N253" s="147"/>
    </row>
    <row r="254" spans="1:26" s="175" customFormat="1" x14ac:dyDescent="0.25">
      <c r="A254" s="185"/>
      <c r="B254" s="185"/>
      <c r="C254" s="186"/>
      <c r="D254" s="186"/>
      <c r="F254" s="187"/>
      <c r="G254" s="188"/>
      <c r="H254" s="187"/>
      <c r="I254" s="187"/>
      <c r="J254" s="187"/>
      <c r="K254" s="188"/>
      <c r="L254" s="190"/>
      <c r="M254" s="180"/>
      <c r="N254" s="147"/>
    </row>
    <row r="255" spans="1:26" s="175" customFormat="1" x14ac:dyDescent="0.25">
      <c r="A255" s="185"/>
      <c r="B255" s="185"/>
      <c r="C255" s="186"/>
      <c r="D255" s="186"/>
      <c r="F255" s="187"/>
      <c r="G255" s="188"/>
      <c r="H255" s="187"/>
      <c r="I255" s="187"/>
      <c r="J255" s="187"/>
      <c r="K255" s="188"/>
      <c r="L255" s="190"/>
      <c r="M255" s="180"/>
      <c r="N255" s="147"/>
    </row>
    <row r="256" spans="1:26" s="176" customFormat="1" x14ac:dyDescent="0.25">
      <c r="A256" s="185"/>
      <c r="B256" s="185"/>
      <c r="C256" s="186"/>
      <c r="D256" s="186"/>
      <c r="F256" s="187"/>
      <c r="G256" s="188"/>
      <c r="H256" s="187"/>
      <c r="I256" s="187"/>
      <c r="J256" s="189"/>
      <c r="K256" s="188"/>
      <c r="L256" s="190"/>
      <c r="M256" s="180"/>
      <c r="N256" s="147"/>
    </row>
    <row r="257" spans="1:14" s="175" customFormat="1" x14ac:dyDescent="0.25">
      <c r="A257" s="185"/>
      <c r="B257" s="185"/>
      <c r="C257" s="186"/>
      <c r="D257" s="186"/>
      <c r="F257" s="187"/>
      <c r="G257" s="188"/>
      <c r="H257" s="187"/>
      <c r="I257" s="187"/>
      <c r="J257" s="187"/>
      <c r="K257" s="188"/>
      <c r="L257" s="190"/>
      <c r="M257" s="180"/>
      <c r="N257" s="147"/>
    </row>
    <row r="258" spans="1:14" s="175" customFormat="1" x14ac:dyDescent="0.25">
      <c r="A258" s="185"/>
      <c r="B258" s="185"/>
      <c r="C258" s="186"/>
      <c r="D258" s="186"/>
      <c r="F258" s="187"/>
      <c r="G258" s="188"/>
      <c r="H258" s="187"/>
      <c r="I258" s="187"/>
      <c r="J258" s="189"/>
      <c r="K258" s="188"/>
      <c r="L258" s="190"/>
      <c r="M258" s="180"/>
      <c r="N258" s="147"/>
    </row>
    <row r="259" spans="1:14" s="175" customFormat="1" x14ac:dyDescent="0.25">
      <c r="A259" s="185"/>
      <c r="B259" s="185"/>
      <c r="C259" s="186"/>
      <c r="D259" s="186"/>
      <c r="F259" s="187"/>
      <c r="G259" s="188"/>
      <c r="H259" s="187"/>
      <c r="I259" s="187"/>
      <c r="J259" s="187"/>
      <c r="K259" s="188"/>
      <c r="L259" s="190"/>
      <c r="M259" s="180"/>
      <c r="N259" s="147"/>
    </row>
    <row r="260" spans="1:14" s="175" customFormat="1" x14ac:dyDescent="0.25">
      <c r="A260" s="185"/>
      <c r="B260" s="185"/>
      <c r="C260" s="186"/>
      <c r="D260" s="186"/>
      <c r="F260" s="187"/>
      <c r="G260" s="188"/>
      <c r="H260" s="187"/>
      <c r="I260" s="187"/>
      <c r="J260" s="187"/>
      <c r="K260" s="188"/>
      <c r="L260" s="190"/>
      <c r="M260" s="180"/>
      <c r="N260" s="147"/>
    </row>
    <row r="261" spans="1:14" s="175" customFormat="1" x14ac:dyDescent="0.25">
      <c r="A261" s="191"/>
      <c r="B261" s="191"/>
      <c r="C261" s="186"/>
      <c r="D261" s="186"/>
      <c r="F261" s="187"/>
      <c r="G261" s="188"/>
      <c r="H261" s="187"/>
      <c r="I261" s="187"/>
      <c r="J261" s="187"/>
      <c r="K261" s="188"/>
      <c r="L261" s="190"/>
      <c r="M261" s="180"/>
      <c r="N261" s="147"/>
    </row>
    <row r="262" spans="1:14" s="175" customFormat="1" x14ac:dyDescent="0.25">
      <c r="A262" s="192"/>
      <c r="B262" s="191"/>
      <c r="C262" s="186"/>
      <c r="D262" s="186"/>
      <c r="F262" s="187"/>
      <c r="G262" s="188"/>
      <c r="H262" s="187"/>
      <c r="I262" s="187"/>
      <c r="J262" s="187"/>
      <c r="K262" s="188"/>
      <c r="L262" s="190"/>
      <c r="M262" s="180"/>
      <c r="N262" s="147"/>
    </row>
    <row r="263" spans="1:14" s="175" customFormat="1" x14ac:dyDescent="0.25">
      <c r="A263" s="192"/>
      <c r="B263" s="191"/>
      <c r="C263" s="186"/>
      <c r="D263" s="186"/>
      <c r="F263" s="187"/>
      <c r="G263" s="188"/>
      <c r="H263" s="187"/>
      <c r="I263" s="187"/>
      <c r="J263" s="187"/>
      <c r="K263" s="188"/>
      <c r="L263" s="190"/>
      <c r="M263" s="180"/>
      <c r="N263" s="147"/>
    </row>
    <row r="264" spans="1:14" s="176" customFormat="1" x14ac:dyDescent="0.25">
      <c r="A264" s="192"/>
      <c r="B264" s="191"/>
      <c r="C264" s="186"/>
      <c r="D264" s="186"/>
      <c r="F264" s="187"/>
      <c r="G264" s="188"/>
      <c r="H264" s="187"/>
      <c r="I264" s="187"/>
      <c r="J264" s="187"/>
      <c r="K264" s="188"/>
      <c r="L264" s="190"/>
      <c r="M264" s="180"/>
      <c r="N264" s="147"/>
    </row>
    <row r="265" spans="1:14" s="176" customFormat="1" x14ac:dyDescent="0.25">
      <c r="A265" s="193"/>
      <c r="B265" s="193"/>
      <c r="C265" s="186"/>
      <c r="D265" s="186"/>
      <c r="F265" s="194"/>
      <c r="G265" s="188"/>
      <c r="H265" s="187"/>
      <c r="I265" s="187"/>
      <c r="J265" s="187"/>
      <c r="K265" s="188"/>
      <c r="L265" s="190"/>
      <c r="M265" s="180"/>
      <c r="N265" s="147"/>
    </row>
    <row r="266" spans="1:14" s="175" customFormat="1" x14ac:dyDescent="0.25">
      <c r="A266" s="191"/>
      <c r="B266" s="191"/>
      <c r="C266" s="186"/>
      <c r="D266" s="186"/>
      <c r="F266" s="187"/>
      <c r="G266" s="188"/>
      <c r="H266" s="187"/>
      <c r="I266" s="187"/>
      <c r="J266" s="187"/>
      <c r="K266" s="188"/>
      <c r="L266" s="190"/>
      <c r="M266" s="180"/>
      <c r="N266" s="147"/>
    </row>
    <row r="267" spans="1:14" s="176" customFormat="1" x14ac:dyDescent="0.25">
      <c r="A267" s="193"/>
      <c r="B267" s="193"/>
      <c r="C267" s="186"/>
      <c r="D267" s="186"/>
      <c r="F267" s="187"/>
      <c r="G267" s="188"/>
      <c r="H267" s="187"/>
      <c r="I267" s="187"/>
      <c r="J267" s="187"/>
      <c r="K267" s="188"/>
      <c r="L267" s="190"/>
      <c r="M267" s="180"/>
      <c r="N267" s="147"/>
    </row>
    <row r="268" spans="1:14" s="176" customFormat="1" x14ac:dyDescent="0.25">
      <c r="A268" s="191"/>
      <c r="B268" s="191"/>
      <c r="C268" s="186"/>
      <c r="D268" s="186"/>
      <c r="F268" s="187"/>
      <c r="G268" s="188"/>
      <c r="H268" s="187"/>
      <c r="I268" s="187"/>
      <c r="J268" s="187"/>
      <c r="K268" s="188"/>
      <c r="L268" s="190"/>
      <c r="M268" s="180"/>
      <c r="N268" s="147"/>
    </row>
    <row r="269" spans="1:14" s="176" customFormat="1" x14ac:dyDescent="0.25">
      <c r="A269" s="192"/>
      <c r="B269" s="191"/>
      <c r="C269" s="186"/>
      <c r="D269" s="186"/>
      <c r="F269" s="187"/>
      <c r="G269" s="188"/>
      <c r="H269" s="187"/>
      <c r="I269" s="187"/>
      <c r="J269" s="187"/>
      <c r="K269" s="188"/>
      <c r="L269" s="190"/>
      <c r="M269" s="180"/>
      <c r="N269" s="147"/>
    </row>
    <row r="270" spans="1:14" s="176" customFormat="1" x14ac:dyDescent="0.25">
      <c r="A270" s="192"/>
      <c r="B270" s="191"/>
      <c r="C270" s="186"/>
      <c r="D270" s="186"/>
      <c r="F270" s="187"/>
      <c r="G270" s="188"/>
      <c r="H270" s="187"/>
      <c r="I270" s="187"/>
      <c r="J270" s="187"/>
      <c r="K270" s="188"/>
      <c r="L270" s="190"/>
      <c r="M270" s="180"/>
      <c r="N270" s="147"/>
    </row>
    <row r="271" spans="1:14" s="176" customFormat="1" x14ac:dyDescent="0.25">
      <c r="A271" s="192"/>
      <c r="B271" s="191"/>
      <c r="C271" s="186"/>
      <c r="D271" s="186"/>
      <c r="F271" s="187"/>
      <c r="G271" s="188"/>
      <c r="H271" s="187"/>
      <c r="I271" s="187"/>
      <c r="J271" s="187"/>
      <c r="K271" s="188"/>
      <c r="L271" s="190"/>
      <c r="M271" s="180"/>
      <c r="N271" s="147"/>
    </row>
    <row r="272" spans="1:14" s="176" customFormat="1" x14ac:dyDescent="0.25">
      <c r="A272" s="185"/>
      <c r="B272" s="185"/>
      <c r="C272" s="186"/>
      <c r="D272" s="186"/>
      <c r="F272" s="187"/>
      <c r="G272" s="188"/>
      <c r="H272" s="187"/>
      <c r="I272" s="187"/>
      <c r="J272" s="187"/>
      <c r="K272" s="188"/>
      <c r="L272" s="190"/>
      <c r="M272" s="180"/>
      <c r="N272" s="147"/>
    </row>
    <row r="273" spans="1:14" s="176" customFormat="1" x14ac:dyDescent="0.25">
      <c r="A273" s="195"/>
      <c r="B273" s="196"/>
      <c r="C273" s="197"/>
      <c r="D273" s="186"/>
      <c r="F273" s="187"/>
      <c r="G273" s="188"/>
      <c r="H273" s="187"/>
      <c r="I273" s="187"/>
      <c r="J273" s="187"/>
      <c r="K273" s="188"/>
      <c r="L273" s="190"/>
      <c r="M273" s="180"/>
      <c r="N273" s="147"/>
    </row>
    <row r="274" spans="1:14" s="176" customFormat="1" x14ac:dyDescent="0.25">
      <c r="A274" s="191"/>
      <c r="B274" s="191"/>
      <c r="C274" s="186"/>
      <c r="D274" s="186"/>
      <c r="F274" s="187"/>
      <c r="G274" s="188"/>
      <c r="H274" s="187"/>
      <c r="I274" s="187"/>
      <c r="J274" s="187"/>
      <c r="K274" s="188"/>
      <c r="L274" s="190"/>
      <c r="M274" s="180"/>
      <c r="N274" s="147"/>
    </row>
    <row r="275" spans="1:14" s="176" customFormat="1" x14ac:dyDescent="0.25">
      <c r="A275" s="192"/>
      <c r="B275" s="191"/>
      <c r="C275" s="186"/>
      <c r="D275" s="186"/>
      <c r="F275" s="187"/>
      <c r="G275" s="188"/>
      <c r="H275" s="187"/>
      <c r="I275" s="187"/>
      <c r="J275" s="187"/>
      <c r="K275" s="188"/>
      <c r="L275" s="190"/>
      <c r="M275" s="180"/>
      <c r="N275" s="147"/>
    </row>
    <row r="276" spans="1:14" s="176" customFormat="1" x14ac:dyDescent="0.25">
      <c r="A276" s="185"/>
      <c r="B276" s="185"/>
      <c r="C276" s="186"/>
      <c r="D276" s="186"/>
      <c r="F276" s="187"/>
      <c r="G276" s="188"/>
      <c r="H276" s="187"/>
      <c r="I276" s="187"/>
      <c r="J276" s="187"/>
      <c r="K276" s="188"/>
      <c r="L276" s="190"/>
      <c r="M276" s="180"/>
      <c r="N276" s="147"/>
    </row>
    <row r="277" spans="1:14" s="176" customFormat="1" x14ac:dyDescent="0.25">
      <c r="A277" s="185"/>
      <c r="B277" s="185"/>
      <c r="C277" s="198"/>
      <c r="D277" s="186"/>
      <c r="F277" s="199"/>
      <c r="G277" s="188"/>
      <c r="H277" s="187"/>
      <c r="I277" s="187"/>
      <c r="J277" s="187"/>
      <c r="K277" s="188"/>
      <c r="L277" s="190"/>
      <c r="M277" s="180"/>
      <c r="N277" s="147"/>
    </row>
    <row r="278" spans="1:14" s="176" customFormat="1" x14ac:dyDescent="0.25">
      <c r="A278" s="185"/>
      <c r="B278" s="185"/>
      <c r="C278" s="186"/>
      <c r="D278" s="186"/>
      <c r="F278" s="187"/>
      <c r="G278" s="188"/>
      <c r="H278" s="187"/>
      <c r="I278" s="187"/>
      <c r="J278" s="187"/>
      <c r="K278" s="188"/>
      <c r="L278" s="190"/>
      <c r="M278" s="180"/>
      <c r="N278" s="147"/>
    </row>
    <row r="279" spans="1:14" s="176" customFormat="1" x14ac:dyDescent="0.25">
      <c r="A279" s="185"/>
      <c r="B279" s="185"/>
      <c r="C279" s="186"/>
      <c r="D279" s="186"/>
      <c r="F279" s="187"/>
      <c r="G279" s="188"/>
      <c r="H279" s="187"/>
      <c r="I279" s="187"/>
      <c r="J279" s="187"/>
      <c r="K279" s="188"/>
      <c r="L279" s="190"/>
      <c r="M279" s="180"/>
      <c r="N279" s="147"/>
    </row>
    <row r="280" spans="1:14" s="176" customFormat="1" x14ac:dyDescent="0.25">
      <c r="A280" s="192"/>
      <c r="B280" s="191"/>
      <c r="C280" s="186"/>
      <c r="D280" s="186"/>
      <c r="F280" s="187"/>
      <c r="G280" s="188"/>
      <c r="H280" s="187"/>
      <c r="I280" s="187"/>
      <c r="J280" s="187"/>
      <c r="K280" s="188"/>
      <c r="L280" s="190"/>
      <c r="M280" s="180"/>
      <c r="N280" s="147"/>
    </row>
    <row r="281" spans="1:14" s="200" customFormat="1" x14ac:dyDescent="0.25">
      <c r="A281" s="192"/>
      <c r="B281" s="191"/>
      <c r="C281" s="186"/>
      <c r="D281" s="186"/>
      <c r="F281" s="187"/>
      <c r="G281" s="188"/>
      <c r="H281" s="187"/>
      <c r="I281" s="187"/>
      <c r="J281" s="187"/>
      <c r="K281" s="188"/>
      <c r="L281" s="190"/>
      <c r="M281" s="180"/>
      <c r="N281" s="147"/>
    </row>
    <row r="282" spans="1:14" s="176" customFormat="1" x14ac:dyDescent="0.25">
      <c r="A282" s="201"/>
      <c r="B282" s="201"/>
      <c r="C282" s="202"/>
      <c r="D282" s="186"/>
      <c r="E282" s="146"/>
      <c r="F282" s="194"/>
      <c r="G282" s="188"/>
      <c r="H282" s="187"/>
      <c r="I282" s="187"/>
      <c r="J282" s="187"/>
      <c r="K282" s="188"/>
      <c r="L282" s="190"/>
      <c r="M282" s="180"/>
      <c r="N282" s="147"/>
    </row>
    <row r="283" spans="1:14" s="176" customFormat="1" x14ac:dyDescent="0.25">
      <c r="A283" s="191"/>
      <c r="B283" s="191"/>
      <c r="C283" s="186"/>
      <c r="D283" s="186"/>
      <c r="F283" s="187"/>
      <c r="G283" s="188"/>
      <c r="H283" s="187"/>
      <c r="I283" s="187"/>
      <c r="J283" s="187"/>
      <c r="K283" s="188"/>
      <c r="L283" s="190"/>
      <c r="M283" s="180"/>
      <c r="N283" s="147"/>
    </row>
    <row r="284" spans="1:14" s="176" customFormat="1" x14ac:dyDescent="0.25">
      <c r="A284" s="191"/>
      <c r="B284" s="191"/>
      <c r="C284" s="186"/>
      <c r="D284" s="186"/>
      <c r="F284" s="187"/>
      <c r="G284" s="188"/>
      <c r="H284" s="187"/>
      <c r="I284" s="187"/>
      <c r="J284" s="187"/>
      <c r="K284" s="188"/>
      <c r="L284" s="190"/>
      <c r="M284" s="180"/>
      <c r="N284" s="147"/>
    </row>
    <row r="285" spans="1:14" s="176" customFormat="1" x14ac:dyDescent="0.25">
      <c r="A285" s="185"/>
      <c r="B285" s="185"/>
      <c r="C285" s="186"/>
      <c r="D285" s="186"/>
      <c r="F285" s="187"/>
      <c r="G285" s="188"/>
      <c r="H285" s="187"/>
      <c r="I285" s="187"/>
      <c r="J285" s="187"/>
      <c r="K285" s="188"/>
      <c r="L285" s="190"/>
      <c r="M285" s="180"/>
      <c r="N285" s="147"/>
    </row>
    <row r="286" spans="1:14" s="176" customFormat="1" x14ac:dyDescent="0.25">
      <c r="A286" s="185"/>
      <c r="B286" s="185"/>
      <c r="C286" s="186"/>
      <c r="D286" s="186"/>
      <c r="F286" s="187"/>
      <c r="G286" s="188"/>
      <c r="H286" s="187"/>
      <c r="I286" s="187"/>
      <c r="J286" s="187"/>
      <c r="K286" s="188"/>
      <c r="L286" s="190"/>
      <c r="M286" s="180"/>
      <c r="N286" s="147"/>
    </row>
    <row r="287" spans="1:14" s="176" customFormat="1" x14ac:dyDescent="0.25">
      <c r="A287" s="185"/>
      <c r="B287" s="185"/>
      <c r="C287" s="186"/>
      <c r="D287" s="186"/>
      <c r="F287" s="187"/>
      <c r="G287" s="188"/>
      <c r="H287" s="187"/>
      <c r="I287" s="187"/>
      <c r="J287" s="187"/>
      <c r="K287" s="188"/>
      <c r="L287" s="190"/>
      <c r="M287" s="180"/>
      <c r="N287" s="147"/>
    </row>
    <row r="288" spans="1:14" s="176" customFormat="1" x14ac:dyDescent="0.25">
      <c r="A288" s="185"/>
      <c r="B288" s="185"/>
      <c r="C288" s="186"/>
      <c r="D288" s="186"/>
      <c r="F288" s="187"/>
      <c r="G288" s="188"/>
      <c r="H288" s="187"/>
      <c r="I288" s="187"/>
      <c r="J288" s="187"/>
      <c r="K288" s="188"/>
      <c r="L288" s="190"/>
      <c r="M288" s="180"/>
      <c r="N288" s="147"/>
    </row>
    <row r="289" spans="1:14" s="176" customFormat="1" x14ac:dyDescent="0.25">
      <c r="A289" s="191"/>
      <c r="B289" s="191"/>
      <c r="C289" s="186"/>
      <c r="D289" s="186"/>
      <c r="F289" s="187"/>
      <c r="G289" s="188"/>
      <c r="H289" s="187"/>
      <c r="I289" s="187"/>
      <c r="J289" s="187"/>
      <c r="K289" s="188"/>
      <c r="L289" s="190"/>
      <c r="M289" s="180"/>
      <c r="N289" s="147"/>
    </row>
    <row r="290" spans="1:14" s="176" customFormat="1" x14ac:dyDescent="0.25">
      <c r="A290" s="191"/>
      <c r="B290" s="191"/>
      <c r="C290" s="186"/>
      <c r="D290" s="186"/>
      <c r="F290" s="187"/>
      <c r="G290" s="188"/>
      <c r="H290" s="187"/>
      <c r="I290" s="187"/>
      <c r="J290" s="187"/>
      <c r="K290" s="188"/>
      <c r="L290" s="190"/>
      <c r="M290" s="180"/>
      <c r="N290" s="147"/>
    </row>
    <row r="291" spans="1:14" s="176" customFormat="1" x14ac:dyDescent="0.25">
      <c r="A291" s="185"/>
      <c r="B291" s="185"/>
      <c r="C291" s="186"/>
      <c r="D291" s="186"/>
      <c r="E291" s="146"/>
      <c r="F291" s="187"/>
      <c r="G291" s="188"/>
      <c r="H291" s="187"/>
      <c r="I291" s="187"/>
      <c r="J291" s="187"/>
      <c r="K291" s="188"/>
      <c r="L291" s="190"/>
      <c r="M291" s="180"/>
      <c r="N291" s="147"/>
    </row>
    <row r="292" spans="1:14" s="176" customFormat="1" x14ac:dyDescent="0.25">
      <c r="A292" s="191"/>
      <c r="B292" s="191"/>
      <c r="C292" s="186"/>
      <c r="D292" s="186"/>
      <c r="F292" s="187"/>
      <c r="G292" s="188"/>
      <c r="H292" s="187"/>
      <c r="I292" s="187"/>
      <c r="J292" s="187"/>
      <c r="K292" s="188"/>
      <c r="L292" s="190"/>
      <c r="M292" s="180"/>
      <c r="N292" s="147"/>
    </row>
    <row r="293" spans="1:14" s="176" customFormat="1" x14ac:dyDescent="0.25">
      <c r="A293" s="185"/>
      <c r="B293" s="185"/>
      <c r="C293" s="186"/>
      <c r="D293" s="186"/>
      <c r="F293" s="187"/>
      <c r="G293" s="188"/>
      <c r="H293" s="187"/>
      <c r="I293" s="187"/>
      <c r="J293" s="187"/>
      <c r="K293" s="188"/>
      <c r="L293" s="190"/>
      <c r="M293" s="180"/>
      <c r="N293" s="147"/>
    </row>
    <row r="294" spans="1:14" s="176" customFormat="1" x14ac:dyDescent="0.25">
      <c r="A294" s="185"/>
      <c r="B294" s="185"/>
      <c r="C294" s="186"/>
      <c r="D294" s="186"/>
      <c r="F294" s="187"/>
      <c r="G294" s="188"/>
      <c r="H294" s="187"/>
      <c r="I294" s="187"/>
      <c r="J294" s="187"/>
      <c r="K294" s="188"/>
      <c r="L294" s="190"/>
      <c r="M294" s="180"/>
      <c r="N294" s="147"/>
    </row>
    <row r="295" spans="1:14" s="176" customFormat="1" x14ac:dyDescent="0.25">
      <c r="A295" s="192"/>
      <c r="B295" s="203"/>
      <c r="C295" s="186"/>
      <c r="D295" s="186"/>
      <c r="F295" s="187"/>
      <c r="G295" s="188"/>
      <c r="H295" s="187"/>
      <c r="I295" s="187"/>
      <c r="J295" s="187"/>
      <c r="K295" s="188"/>
      <c r="L295" s="190"/>
      <c r="M295" s="180"/>
      <c r="N295" s="147"/>
    </row>
    <row r="296" spans="1:14" s="176" customFormat="1" x14ac:dyDescent="0.25">
      <c r="A296" s="192"/>
      <c r="B296" s="191"/>
      <c r="C296" s="186"/>
      <c r="D296" s="186"/>
      <c r="F296" s="187"/>
      <c r="G296" s="188"/>
      <c r="H296" s="187"/>
      <c r="I296" s="187"/>
      <c r="J296" s="187"/>
      <c r="K296" s="188"/>
      <c r="L296" s="190"/>
      <c r="M296" s="180"/>
      <c r="N296" s="147"/>
    </row>
    <row r="297" spans="1:14" s="176" customFormat="1" x14ac:dyDescent="0.25">
      <c r="A297" s="185"/>
      <c r="B297" s="185"/>
      <c r="C297" s="186"/>
      <c r="D297" s="186"/>
      <c r="F297" s="187"/>
      <c r="G297" s="188"/>
      <c r="H297" s="187"/>
      <c r="I297" s="187"/>
      <c r="J297" s="187"/>
      <c r="K297" s="188"/>
      <c r="L297" s="190"/>
      <c r="M297" s="180"/>
      <c r="N297" s="147"/>
    </row>
    <row r="298" spans="1:14" s="176" customFormat="1" x14ac:dyDescent="0.25">
      <c r="A298" s="185"/>
      <c r="B298" s="185"/>
      <c r="C298" s="186"/>
      <c r="D298" s="186"/>
      <c r="F298" s="187"/>
      <c r="G298" s="188"/>
      <c r="H298" s="187"/>
      <c r="I298" s="187"/>
      <c r="J298" s="187"/>
      <c r="K298" s="188"/>
      <c r="L298" s="190"/>
      <c r="M298" s="180"/>
      <c r="N298" s="147"/>
    </row>
    <row r="299" spans="1:14" s="176" customFormat="1" x14ac:dyDescent="0.25">
      <c r="A299" s="185"/>
      <c r="B299" s="185"/>
      <c r="C299" s="186"/>
      <c r="D299" s="186"/>
      <c r="F299" s="187"/>
      <c r="G299" s="188"/>
      <c r="H299" s="187"/>
      <c r="I299" s="187"/>
      <c r="J299" s="187"/>
      <c r="K299" s="188"/>
      <c r="L299" s="190"/>
      <c r="M299" s="180"/>
      <c r="N299" s="147"/>
    </row>
    <row r="300" spans="1:14" s="176" customFormat="1" x14ac:dyDescent="0.25">
      <c r="A300" s="185"/>
      <c r="B300" s="185"/>
      <c r="C300" s="186"/>
      <c r="D300" s="186"/>
      <c r="E300" s="146"/>
      <c r="F300" s="187"/>
      <c r="G300" s="188"/>
      <c r="H300" s="187"/>
      <c r="I300" s="187"/>
      <c r="J300" s="189"/>
      <c r="K300" s="188"/>
      <c r="L300" s="190"/>
      <c r="M300" s="180"/>
      <c r="N300" s="147"/>
    </row>
    <row r="301" spans="1:14" s="176" customFormat="1" x14ac:dyDescent="0.25">
      <c r="A301" s="192"/>
      <c r="B301" s="191"/>
      <c r="C301" s="186"/>
      <c r="D301" s="186"/>
      <c r="F301" s="187"/>
      <c r="G301" s="188"/>
      <c r="H301" s="187"/>
      <c r="I301" s="187"/>
      <c r="J301" s="189"/>
      <c r="K301" s="188"/>
      <c r="L301" s="190"/>
      <c r="M301" s="180"/>
      <c r="N301" s="147"/>
    </row>
    <row r="302" spans="1:14" s="176" customFormat="1" x14ac:dyDescent="0.25">
      <c r="A302" s="185"/>
      <c r="B302" s="185"/>
      <c r="C302" s="186"/>
      <c r="D302" s="186"/>
      <c r="F302" s="187"/>
      <c r="G302" s="188"/>
      <c r="H302" s="187"/>
      <c r="I302" s="187"/>
      <c r="J302" s="189"/>
      <c r="K302" s="188"/>
      <c r="L302" s="190"/>
      <c r="M302" s="180"/>
      <c r="N302" s="147"/>
    </row>
    <row r="303" spans="1:14" s="176" customFormat="1" x14ac:dyDescent="0.25">
      <c r="A303" s="191"/>
      <c r="B303" s="191"/>
      <c r="C303" s="186"/>
      <c r="D303" s="186"/>
      <c r="F303" s="187"/>
      <c r="G303" s="188"/>
      <c r="H303" s="187"/>
      <c r="I303" s="187"/>
      <c r="J303" s="187"/>
      <c r="K303" s="188"/>
      <c r="L303" s="190"/>
      <c r="M303" s="180"/>
      <c r="N303" s="147"/>
    </row>
    <row r="304" spans="1:14" s="176" customFormat="1" x14ac:dyDescent="0.25">
      <c r="A304" s="191"/>
      <c r="B304" s="191"/>
      <c r="C304" s="186"/>
      <c r="D304" s="186"/>
      <c r="E304" s="146"/>
      <c r="F304" s="187"/>
      <c r="G304" s="188"/>
      <c r="H304" s="187"/>
      <c r="I304" s="187"/>
      <c r="J304" s="187"/>
      <c r="K304" s="188"/>
      <c r="L304" s="190"/>
      <c r="M304" s="180"/>
      <c r="N304" s="147"/>
    </row>
    <row r="305" spans="1:14" s="176" customFormat="1" x14ac:dyDescent="0.25">
      <c r="A305" s="185"/>
      <c r="B305" s="185"/>
      <c r="C305" s="186"/>
      <c r="D305" s="186"/>
      <c r="E305" s="146"/>
      <c r="F305" s="187"/>
      <c r="G305" s="188"/>
      <c r="H305" s="187"/>
      <c r="I305" s="187"/>
      <c r="J305" s="187"/>
      <c r="K305" s="188"/>
      <c r="L305" s="190"/>
      <c r="M305" s="180"/>
      <c r="N305" s="147"/>
    </row>
    <row r="306" spans="1:14" s="176" customFormat="1" x14ac:dyDescent="0.25">
      <c r="A306" s="185"/>
      <c r="B306" s="185"/>
      <c r="C306" s="186"/>
      <c r="D306" s="186"/>
      <c r="E306" s="146"/>
      <c r="F306" s="187"/>
      <c r="G306" s="188"/>
      <c r="H306" s="187"/>
      <c r="I306" s="187"/>
      <c r="J306" s="187"/>
      <c r="K306" s="188"/>
      <c r="L306" s="190"/>
      <c r="M306" s="180"/>
      <c r="N306" s="147"/>
    </row>
    <row r="307" spans="1:14" s="176" customFormat="1" x14ac:dyDescent="0.25">
      <c r="A307" s="191"/>
      <c r="B307" s="191"/>
      <c r="C307" s="186"/>
      <c r="D307" s="186"/>
      <c r="F307" s="187"/>
      <c r="G307" s="188"/>
      <c r="H307" s="187"/>
      <c r="I307" s="187"/>
      <c r="J307" s="187"/>
      <c r="K307" s="188"/>
      <c r="L307" s="190"/>
      <c r="M307" s="180"/>
      <c r="N307" s="147"/>
    </row>
    <row r="308" spans="1:14" s="176" customFormat="1" x14ac:dyDescent="0.25">
      <c r="A308" s="191"/>
      <c r="B308" s="191"/>
      <c r="C308" s="186"/>
      <c r="D308" s="186"/>
      <c r="F308" s="187"/>
      <c r="G308" s="188"/>
      <c r="H308" s="187"/>
      <c r="I308" s="187"/>
      <c r="J308" s="187"/>
      <c r="K308" s="188"/>
      <c r="L308" s="190"/>
      <c r="M308" s="180"/>
      <c r="N308" s="147"/>
    </row>
    <row r="309" spans="1:14" s="176" customFormat="1" x14ac:dyDescent="0.25">
      <c r="A309" s="185"/>
      <c r="B309" s="185"/>
      <c r="C309" s="186"/>
      <c r="D309" s="186"/>
      <c r="E309" s="146"/>
      <c r="F309" s="187"/>
      <c r="G309" s="188"/>
      <c r="H309" s="187"/>
      <c r="I309" s="187"/>
      <c r="J309" s="187"/>
      <c r="K309" s="188"/>
      <c r="L309" s="190"/>
      <c r="M309" s="180"/>
      <c r="N309" s="147"/>
    </row>
    <row r="310" spans="1:14" s="176" customFormat="1" x14ac:dyDescent="0.25">
      <c r="A310" s="192"/>
      <c r="B310" s="191"/>
      <c r="C310" s="186"/>
      <c r="D310" s="186"/>
      <c r="F310" s="187"/>
      <c r="G310" s="188"/>
      <c r="H310" s="187"/>
      <c r="I310" s="187"/>
      <c r="J310" s="187"/>
      <c r="K310" s="188"/>
      <c r="L310" s="190"/>
      <c r="M310" s="180"/>
      <c r="N310" s="147"/>
    </row>
    <row r="311" spans="1:14" s="176" customFormat="1" x14ac:dyDescent="0.25">
      <c r="A311" s="185"/>
      <c r="B311" s="185"/>
      <c r="C311" s="186"/>
      <c r="D311" s="186"/>
      <c r="F311" s="187"/>
      <c r="G311" s="188"/>
      <c r="H311" s="187"/>
      <c r="I311" s="187"/>
      <c r="J311" s="187"/>
      <c r="K311" s="188"/>
      <c r="L311" s="190"/>
      <c r="M311" s="180"/>
      <c r="N311" s="147"/>
    </row>
    <row r="312" spans="1:14" s="176" customFormat="1" x14ac:dyDescent="0.25">
      <c r="A312" s="185"/>
      <c r="B312" s="185"/>
      <c r="C312" s="186"/>
      <c r="D312" s="186"/>
      <c r="F312" s="187"/>
      <c r="G312" s="188"/>
      <c r="H312" s="187"/>
      <c r="I312" s="187"/>
      <c r="J312" s="187"/>
      <c r="K312" s="188"/>
      <c r="L312" s="190"/>
      <c r="M312" s="180"/>
      <c r="N312" s="147"/>
    </row>
    <row r="313" spans="1:14" s="176" customFormat="1" x14ac:dyDescent="0.25">
      <c r="A313" s="185"/>
      <c r="B313" s="185"/>
      <c r="C313" s="186"/>
      <c r="D313" s="186"/>
      <c r="E313" s="146"/>
      <c r="F313" s="187"/>
      <c r="G313" s="188"/>
      <c r="H313" s="187"/>
      <c r="I313" s="187"/>
      <c r="J313" s="187"/>
      <c r="K313" s="188"/>
      <c r="L313" s="190"/>
      <c r="M313" s="180"/>
      <c r="N313" s="147"/>
    </row>
    <row r="314" spans="1:14" s="176" customFormat="1" x14ac:dyDescent="0.25">
      <c r="A314" s="191"/>
      <c r="B314" s="191"/>
      <c r="C314" s="186"/>
      <c r="D314" s="186"/>
      <c r="E314" s="146"/>
      <c r="F314" s="187"/>
      <c r="G314" s="188"/>
      <c r="H314" s="187"/>
      <c r="I314" s="187"/>
      <c r="J314" s="187"/>
      <c r="K314" s="188"/>
      <c r="L314" s="190"/>
      <c r="M314" s="180"/>
      <c r="N314" s="147"/>
    </row>
    <row r="315" spans="1:14" s="176" customFormat="1" x14ac:dyDescent="0.25">
      <c r="A315" s="191"/>
      <c r="B315" s="191"/>
      <c r="C315" s="186"/>
      <c r="D315" s="186"/>
      <c r="E315" s="146"/>
      <c r="F315" s="187"/>
      <c r="G315" s="188"/>
      <c r="H315" s="187"/>
      <c r="I315" s="187"/>
      <c r="J315" s="187"/>
      <c r="K315" s="188"/>
      <c r="L315" s="190"/>
      <c r="M315" s="180"/>
      <c r="N315" s="147"/>
    </row>
    <row r="316" spans="1:14" s="176" customFormat="1" x14ac:dyDescent="0.25">
      <c r="A316" s="192"/>
      <c r="B316" s="191"/>
      <c r="C316" s="186"/>
      <c r="D316" s="186"/>
      <c r="E316" s="146"/>
      <c r="F316" s="187"/>
      <c r="G316" s="188"/>
      <c r="H316" s="187"/>
      <c r="I316" s="187"/>
      <c r="J316" s="187"/>
      <c r="K316" s="188"/>
      <c r="L316" s="190"/>
      <c r="M316" s="180"/>
      <c r="N316" s="147"/>
    </row>
    <row r="317" spans="1:14" s="176" customFormat="1" x14ac:dyDescent="0.25">
      <c r="A317" s="191"/>
      <c r="B317" s="191"/>
      <c r="C317" s="186"/>
      <c r="D317" s="186"/>
      <c r="F317" s="146"/>
      <c r="G317" s="188"/>
      <c r="H317" s="146"/>
      <c r="I317" s="175"/>
      <c r="J317" s="189"/>
      <c r="K317" s="190"/>
      <c r="L317" s="190"/>
      <c r="M317" s="180"/>
      <c r="N317" s="147"/>
    </row>
    <row r="318" spans="1:14" s="176" customFormat="1" x14ac:dyDescent="0.25">
      <c r="A318" s="192"/>
      <c r="B318" s="191"/>
      <c r="C318" s="186"/>
      <c r="D318" s="186"/>
      <c r="F318" s="187"/>
      <c r="G318" s="188"/>
      <c r="H318" s="187"/>
      <c r="I318" s="187"/>
      <c r="J318" s="187"/>
      <c r="K318" s="188"/>
      <c r="L318" s="190"/>
      <c r="M318" s="180"/>
      <c r="N318" s="147"/>
    </row>
    <row r="319" spans="1:14" s="176" customFormat="1" x14ac:dyDescent="0.25">
      <c r="A319" s="185"/>
      <c r="B319" s="185"/>
      <c r="C319" s="186"/>
      <c r="D319" s="186"/>
      <c r="E319" s="146"/>
      <c r="F319" s="146"/>
      <c r="G319" s="188"/>
      <c r="H319" s="146"/>
      <c r="I319" s="175"/>
      <c r="J319" s="189"/>
      <c r="K319" s="190"/>
      <c r="L319" s="190"/>
      <c r="M319" s="180"/>
      <c r="N319" s="147"/>
    </row>
    <row r="320" spans="1:14" s="176" customFormat="1" x14ac:dyDescent="0.25">
      <c r="A320" s="185"/>
      <c r="B320" s="185"/>
      <c r="C320" s="186"/>
      <c r="D320" s="186"/>
      <c r="E320" s="146"/>
      <c r="F320" s="187"/>
      <c r="G320" s="188"/>
      <c r="H320" s="187"/>
      <c r="I320" s="187"/>
      <c r="J320" s="187"/>
      <c r="K320" s="188"/>
      <c r="L320" s="190"/>
      <c r="M320" s="180"/>
      <c r="N320" s="147"/>
    </row>
    <row r="321" spans="1:14" s="176" customFormat="1" x14ac:dyDescent="0.25">
      <c r="A321" s="185"/>
      <c r="B321" s="185"/>
      <c r="C321" s="186"/>
      <c r="D321" s="186"/>
      <c r="E321" s="146"/>
      <c r="F321" s="146"/>
      <c r="G321" s="188"/>
      <c r="H321" s="146"/>
      <c r="I321" s="175"/>
      <c r="J321" s="189"/>
      <c r="K321" s="190"/>
      <c r="L321" s="190"/>
      <c r="M321" s="180"/>
      <c r="N321" s="147"/>
    </row>
    <row r="322" spans="1:14" s="176" customFormat="1" x14ac:dyDescent="0.25">
      <c r="A322" s="185"/>
      <c r="B322" s="185"/>
      <c r="C322" s="186"/>
      <c r="D322" s="186"/>
      <c r="E322" s="146"/>
      <c r="F322" s="146"/>
      <c r="G322" s="188"/>
      <c r="H322" s="146"/>
      <c r="I322" s="175"/>
      <c r="J322" s="189"/>
      <c r="K322" s="190"/>
      <c r="L322" s="190"/>
      <c r="M322" s="180"/>
      <c r="N322" s="147"/>
    </row>
    <row r="323" spans="1:14" s="176" customFormat="1" x14ac:dyDescent="0.25">
      <c r="A323" s="185"/>
      <c r="B323" s="185"/>
      <c r="C323" s="186"/>
      <c r="D323" s="186"/>
      <c r="E323" s="146"/>
      <c r="F323" s="146"/>
      <c r="G323" s="188"/>
      <c r="H323" s="146"/>
      <c r="I323" s="175"/>
      <c r="J323" s="189"/>
      <c r="K323" s="190"/>
      <c r="L323" s="190"/>
      <c r="M323" s="180"/>
      <c r="N323" s="147"/>
    </row>
    <row r="324" spans="1:14" s="176" customFormat="1" x14ac:dyDescent="0.25">
      <c r="A324" s="204"/>
      <c r="B324" s="204"/>
      <c r="C324" s="198"/>
      <c r="D324" s="198"/>
      <c r="E324" s="146"/>
      <c r="F324" s="146"/>
      <c r="G324" s="188"/>
      <c r="H324" s="146"/>
      <c r="I324" s="175"/>
      <c r="J324" s="189"/>
      <c r="K324" s="190"/>
      <c r="L324" s="190"/>
      <c r="M324" s="180"/>
      <c r="N324" s="147"/>
    </row>
    <row r="325" spans="1:14" s="176" customFormat="1" x14ac:dyDescent="0.25">
      <c r="A325" s="185"/>
      <c r="B325" s="185"/>
      <c r="C325" s="186"/>
      <c r="D325" s="186"/>
      <c r="E325" s="146"/>
      <c r="F325" s="146"/>
      <c r="G325" s="188"/>
      <c r="H325" s="146"/>
      <c r="I325" s="175"/>
      <c r="J325" s="189"/>
      <c r="K325" s="190"/>
      <c r="L325" s="190"/>
      <c r="M325" s="180"/>
      <c r="N325" s="147"/>
    </row>
    <row r="326" spans="1:14" s="176" customFormat="1" x14ac:dyDescent="0.25">
      <c r="A326" s="193"/>
      <c r="B326" s="193"/>
      <c r="C326" s="186"/>
      <c r="D326" s="186"/>
      <c r="E326" s="146"/>
      <c r="F326" s="146"/>
      <c r="G326" s="188"/>
      <c r="H326" s="146"/>
      <c r="I326" s="175"/>
      <c r="J326" s="189"/>
      <c r="K326" s="190"/>
      <c r="L326" s="190"/>
      <c r="M326" s="180"/>
      <c r="N326" s="147"/>
    </row>
    <row r="327" spans="1:14" s="176" customFormat="1" x14ac:dyDescent="0.25">
      <c r="A327" s="185"/>
      <c r="B327" s="185"/>
      <c r="C327" s="186"/>
      <c r="D327" s="186"/>
      <c r="E327" s="146"/>
      <c r="F327" s="146"/>
      <c r="G327" s="188"/>
      <c r="H327" s="146"/>
      <c r="I327" s="175"/>
      <c r="J327" s="189"/>
      <c r="K327" s="190"/>
      <c r="L327" s="190"/>
      <c r="M327" s="180"/>
      <c r="N327" s="147"/>
    </row>
    <row r="328" spans="1:14" s="176" customFormat="1" x14ac:dyDescent="0.25">
      <c r="A328" s="185"/>
      <c r="B328" s="185"/>
      <c r="C328" s="186"/>
      <c r="D328" s="186"/>
      <c r="E328" s="146"/>
      <c r="F328" s="146"/>
      <c r="G328" s="188"/>
      <c r="H328" s="146"/>
      <c r="I328" s="175"/>
      <c r="J328" s="189"/>
      <c r="K328" s="190"/>
      <c r="L328" s="190"/>
      <c r="M328" s="180"/>
      <c r="N328" s="147"/>
    </row>
    <row r="329" spans="1:14" s="176" customFormat="1" x14ac:dyDescent="0.25">
      <c r="A329" s="185"/>
      <c r="B329" s="185"/>
      <c r="C329" s="186"/>
      <c r="D329" s="186"/>
      <c r="E329" s="146"/>
      <c r="F329" s="146"/>
      <c r="G329" s="188"/>
      <c r="H329" s="146"/>
      <c r="I329" s="175"/>
      <c r="J329" s="189"/>
      <c r="K329" s="190"/>
      <c r="L329" s="190"/>
      <c r="M329" s="180"/>
      <c r="N329" s="147"/>
    </row>
    <row r="330" spans="1:14" s="176" customFormat="1" x14ac:dyDescent="0.25">
      <c r="A330" s="193"/>
      <c r="B330" s="193"/>
      <c r="C330" s="186"/>
      <c r="D330" s="186"/>
      <c r="E330" s="146"/>
      <c r="F330" s="146"/>
      <c r="G330" s="188"/>
      <c r="H330" s="146"/>
      <c r="I330" s="175"/>
      <c r="J330" s="189"/>
      <c r="K330" s="190"/>
      <c r="L330" s="190"/>
      <c r="M330" s="180"/>
      <c r="N330" s="147"/>
    </row>
    <row r="331" spans="1:14" s="175" customFormat="1" x14ac:dyDescent="0.25">
      <c r="A331" s="191"/>
      <c r="B331" s="191"/>
      <c r="C331" s="186"/>
      <c r="D331" s="186"/>
      <c r="E331" s="146"/>
      <c r="F331" s="146"/>
      <c r="G331" s="188"/>
      <c r="H331" s="146"/>
      <c r="J331" s="189"/>
      <c r="K331" s="190"/>
      <c r="L331" s="190"/>
      <c r="M331" s="180"/>
      <c r="N331" s="147"/>
    </row>
    <row r="332" spans="1:14" s="175" customFormat="1" x14ac:dyDescent="0.25">
      <c r="A332" s="185"/>
      <c r="B332" s="185"/>
      <c r="C332" s="186"/>
      <c r="D332" s="186"/>
      <c r="E332" s="146"/>
      <c r="F332" s="146"/>
      <c r="G332" s="188"/>
      <c r="H332" s="146"/>
      <c r="J332" s="189"/>
      <c r="K332" s="190"/>
      <c r="L332" s="190"/>
      <c r="M332" s="180"/>
      <c r="N332" s="147"/>
    </row>
    <row r="333" spans="1:14" s="175" customFormat="1" x14ac:dyDescent="0.25">
      <c r="A333" s="193"/>
      <c r="B333" s="193"/>
      <c r="C333" s="186"/>
      <c r="D333" s="186"/>
      <c r="E333" s="146"/>
      <c r="F333" s="146"/>
      <c r="G333" s="188"/>
      <c r="H333" s="146"/>
      <c r="J333" s="189"/>
      <c r="K333" s="190"/>
      <c r="L333" s="190"/>
      <c r="M333" s="180"/>
      <c r="N333" s="147"/>
    </row>
    <row r="334" spans="1:14" s="175" customFormat="1" x14ac:dyDescent="0.25">
      <c r="A334" s="185"/>
      <c r="B334" s="185"/>
      <c r="C334" s="186"/>
      <c r="D334" s="186"/>
      <c r="E334" s="146"/>
      <c r="F334" s="146"/>
      <c r="G334" s="188"/>
      <c r="H334" s="146"/>
      <c r="J334" s="189"/>
      <c r="K334" s="190"/>
      <c r="L334" s="190"/>
      <c r="M334" s="180"/>
      <c r="N334" s="147"/>
    </row>
    <row r="335" spans="1:14" s="176" customFormat="1" x14ac:dyDescent="0.25">
      <c r="A335" s="185"/>
      <c r="B335" s="185"/>
      <c r="C335" s="186"/>
      <c r="D335" s="186"/>
      <c r="E335" s="146"/>
      <c r="F335" s="146"/>
      <c r="G335" s="146"/>
      <c r="H335" s="188"/>
      <c r="I335" s="146"/>
      <c r="J335" s="187"/>
      <c r="K335" s="188"/>
      <c r="L335" s="190"/>
      <c r="M335" s="180"/>
      <c r="N335" s="147"/>
    </row>
    <row r="336" spans="1:14" s="176" customFormat="1" x14ac:dyDescent="0.25">
      <c r="A336" s="185"/>
      <c r="B336" s="185"/>
      <c r="C336" s="186"/>
      <c r="D336" s="186"/>
      <c r="E336" s="146"/>
      <c r="F336" s="146"/>
      <c r="G336" s="188"/>
      <c r="H336" s="146"/>
      <c r="I336" s="146"/>
      <c r="J336" s="187"/>
      <c r="K336" s="188"/>
      <c r="L336" s="190"/>
      <c r="M336" s="180"/>
      <c r="N336" s="147"/>
    </row>
    <row r="337" spans="1:15" s="176" customFormat="1" x14ac:dyDescent="0.25">
      <c r="A337" s="185"/>
      <c r="B337" s="185"/>
      <c r="C337" s="186"/>
      <c r="D337" s="186"/>
      <c r="E337" s="146"/>
      <c r="F337" s="146"/>
      <c r="G337" s="146"/>
      <c r="H337" s="188"/>
      <c r="I337" s="146"/>
      <c r="J337" s="187"/>
      <c r="K337" s="188"/>
      <c r="L337" s="190"/>
      <c r="M337" s="180"/>
      <c r="N337" s="147"/>
    </row>
    <row r="338" spans="1:15" s="176" customFormat="1" x14ac:dyDescent="0.25">
      <c r="A338" s="185"/>
      <c r="B338" s="185"/>
      <c r="C338" s="186"/>
      <c r="D338" s="186"/>
      <c r="E338" s="187"/>
      <c r="F338" s="187"/>
      <c r="G338" s="188"/>
      <c r="H338" s="188"/>
      <c r="I338" s="188"/>
      <c r="J338" s="187"/>
      <c r="K338" s="188"/>
      <c r="L338" s="190"/>
      <c r="M338" s="180"/>
      <c r="N338" s="147"/>
    </row>
    <row r="339" spans="1:15" s="176" customFormat="1" x14ac:dyDescent="0.25">
      <c r="A339" s="185"/>
      <c r="B339" s="185"/>
      <c r="C339" s="184"/>
      <c r="D339" s="186"/>
      <c r="E339" s="179"/>
      <c r="F339" s="179"/>
      <c r="G339" s="179"/>
      <c r="H339" s="179"/>
      <c r="I339" s="179"/>
      <c r="J339" s="179"/>
      <c r="K339" s="179"/>
      <c r="L339" s="179"/>
      <c r="M339" s="180"/>
      <c r="N339" s="147"/>
      <c r="O339" s="147"/>
    </row>
    <row r="340" spans="1:15" s="176" customFormat="1" x14ac:dyDescent="0.25">
      <c r="A340" s="185"/>
      <c r="B340" s="185"/>
      <c r="C340" s="184"/>
      <c r="D340" s="186"/>
      <c r="E340" s="188"/>
      <c r="F340" s="188"/>
      <c r="G340" s="188"/>
      <c r="H340" s="188"/>
      <c r="I340" s="188"/>
      <c r="J340" s="187"/>
      <c r="K340" s="146"/>
      <c r="L340" s="187"/>
      <c r="M340" s="146"/>
      <c r="N340" s="188"/>
    </row>
    <row r="341" spans="1:15" s="176" customFormat="1" x14ac:dyDescent="0.25">
      <c r="A341" s="185"/>
      <c r="B341" s="185"/>
      <c r="C341" s="184"/>
      <c r="D341" s="186"/>
      <c r="E341" s="188"/>
      <c r="F341" s="188"/>
      <c r="G341" s="188"/>
      <c r="H341" s="188"/>
      <c r="I341" s="188"/>
      <c r="J341" s="187"/>
      <c r="K341" s="146"/>
      <c r="L341" s="187"/>
      <c r="M341" s="146"/>
      <c r="N341" s="188"/>
    </row>
    <row r="342" spans="1:15" s="176" customFormat="1" x14ac:dyDescent="0.25">
      <c r="A342" s="185"/>
      <c r="B342" s="185"/>
      <c r="C342" s="184"/>
      <c r="D342" s="186"/>
      <c r="E342" s="188"/>
      <c r="F342" s="188"/>
      <c r="G342" s="188"/>
      <c r="H342" s="188"/>
      <c r="I342" s="188"/>
      <c r="J342" s="187"/>
      <c r="K342" s="146"/>
      <c r="L342" s="187"/>
      <c r="M342" s="146"/>
      <c r="N342" s="188"/>
    </row>
    <row r="343" spans="1:15" s="176" customFormat="1" x14ac:dyDescent="0.25">
      <c r="B343" s="206"/>
      <c r="C343" s="188"/>
      <c r="D343" s="207"/>
      <c r="E343" s="188"/>
      <c r="F343" s="188"/>
      <c r="G343" s="188"/>
      <c r="H343" s="188"/>
      <c r="I343" s="188"/>
      <c r="J343" s="187"/>
      <c r="K343" s="146"/>
      <c r="L343" s="187"/>
      <c r="M343" s="146"/>
      <c r="N343" s="188"/>
    </row>
    <row r="344" spans="1:15" s="176" customFormat="1" x14ac:dyDescent="0.25">
      <c r="A344" s="273"/>
      <c r="B344" s="274"/>
      <c r="C344" s="274"/>
      <c r="D344" s="274"/>
      <c r="E344" s="208"/>
      <c r="F344" s="208"/>
      <c r="G344" s="208"/>
      <c r="H344" s="208"/>
      <c r="I344" s="188"/>
      <c r="J344" s="187"/>
      <c r="K344" s="146"/>
      <c r="L344" s="187"/>
      <c r="M344" s="146"/>
      <c r="N344" s="188"/>
    </row>
    <row r="345" spans="1:15" s="176" customFormat="1" x14ac:dyDescent="0.25">
      <c r="B345" s="178"/>
      <c r="C345" s="179"/>
      <c r="D345" s="179"/>
      <c r="E345" s="179"/>
      <c r="F345" s="179"/>
      <c r="G345" s="179"/>
      <c r="H345" s="179"/>
      <c r="I345" s="187"/>
      <c r="J345" s="146"/>
      <c r="K345" s="187"/>
      <c r="L345" s="146"/>
      <c r="M345" s="146"/>
      <c r="N345" s="205"/>
    </row>
    <row r="346" spans="1:15" s="176" customFormat="1" x14ac:dyDescent="0.25">
      <c r="A346" s="180"/>
      <c r="B346" s="188"/>
      <c r="C346" s="188"/>
      <c r="D346" s="188"/>
      <c r="E346" s="188"/>
      <c r="F346" s="188"/>
      <c r="G346" s="188"/>
      <c r="H346" s="188"/>
      <c r="I346" s="209"/>
      <c r="J346" s="146"/>
      <c r="K346" s="187"/>
      <c r="L346" s="146"/>
      <c r="M346" s="146"/>
      <c r="N346" s="205"/>
    </row>
    <row r="347" spans="1:15" s="176" customFormat="1" x14ac:dyDescent="0.25">
      <c r="A347" s="180"/>
      <c r="B347" s="188"/>
      <c r="C347" s="188"/>
      <c r="D347" s="188"/>
      <c r="E347" s="188"/>
      <c r="F347" s="188"/>
      <c r="G347" s="188"/>
      <c r="H347" s="188"/>
      <c r="I347" s="209"/>
    </row>
    <row r="348" spans="1:15" s="176" customFormat="1" x14ac:dyDescent="0.25">
      <c r="A348" s="180"/>
      <c r="B348" s="188"/>
      <c r="C348" s="188"/>
      <c r="D348" s="188"/>
      <c r="E348" s="188"/>
      <c r="F348" s="188"/>
      <c r="G348" s="188"/>
      <c r="H348" s="188"/>
      <c r="I348" s="209"/>
    </row>
    <row r="349" spans="1:15" s="176" customFormat="1" x14ac:dyDescent="0.25">
      <c r="A349" s="180"/>
      <c r="B349" s="188"/>
      <c r="C349" s="188"/>
      <c r="D349" s="188"/>
      <c r="E349" s="188"/>
      <c r="F349" s="188"/>
      <c r="G349" s="188"/>
      <c r="H349" s="188"/>
      <c r="I349" s="209"/>
    </row>
    <row r="350" spans="1:15" s="176" customFormat="1" x14ac:dyDescent="0.25">
      <c r="A350" s="180"/>
      <c r="B350" s="188"/>
      <c r="C350" s="188"/>
      <c r="D350" s="188"/>
      <c r="E350" s="188"/>
      <c r="F350" s="188"/>
      <c r="G350" s="188"/>
      <c r="H350" s="188"/>
      <c r="I350" s="209"/>
    </row>
    <row r="351" spans="1:15" s="176" customFormat="1" x14ac:dyDescent="0.25">
      <c r="A351" s="180"/>
      <c r="B351" s="210"/>
      <c r="C351" s="210"/>
      <c r="D351" s="210"/>
      <c r="E351" s="210"/>
      <c r="F351" s="210"/>
      <c r="G351" s="210"/>
      <c r="H351" s="188"/>
      <c r="I351" s="209"/>
    </row>
    <row r="352" spans="1:15" s="176" customFormat="1" x14ac:dyDescent="0.25">
      <c r="A352" s="211"/>
      <c r="B352" s="188"/>
      <c r="C352" s="188"/>
      <c r="D352" s="188"/>
      <c r="E352" s="188"/>
      <c r="F352" s="188"/>
      <c r="G352" s="188"/>
      <c r="H352" s="188"/>
      <c r="I352" s="209"/>
    </row>
    <row r="353" spans="1:16" s="176" customFormat="1" x14ac:dyDescent="0.25">
      <c r="A353" s="180"/>
      <c r="B353" s="188"/>
      <c r="C353" s="188"/>
      <c r="D353" s="188"/>
      <c r="E353" s="188"/>
      <c r="F353" s="188"/>
      <c r="G353" s="188"/>
      <c r="H353" s="188"/>
      <c r="I353" s="209"/>
    </row>
    <row r="354" spans="1:16" s="176" customFormat="1" x14ac:dyDescent="0.25">
      <c r="A354" s="180"/>
      <c r="B354" s="188"/>
      <c r="C354" s="188"/>
      <c r="D354" s="188"/>
      <c r="E354" s="188"/>
      <c r="F354" s="188"/>
      <c r="G354" s="188"/>
      <c r="H354" s="188"/>
      <c r="I354" s="209"/>
    </row>
    <row r="355" spans="1:16" s="176" customFormat="1" x14ac:dyDescent="0.25">
      <c r="A355" s="180"/>
      <c r="B355" s="178"/>
      <c r="C355" s="178"/>
      <c r="D355" s="178"/>
      <c r="E355" s="178"/>
      <c r="F355" s="178"/>
      <c r="G355" s="178"/>
      <c r="H355" s="188"/>
      <c r="I355" s="187"/>
    </row>
    <row r="356" spans="1:16" s="176" customFormat="1" x14ac:dyDescent="0.25">
      <c r="B356" s="206"/>
      <c r="C356" s="146"/>
      <c r="D356" s="146"/>
      <c r="E356" s="188"/>
      <c r="F356" s="146"/>
      <c r="G356" s="146"/>
      <c r="H356" s="188"/>
      <c r="I356" s="187"/>
    </row>
    <row r="357" spans="1:16" s="176" customFormat="1" x14ac:dyDescent="0.25">
      <c r="A357" s="273"/>
      <c r="B357" s="274"/>
      <c r="C357" s="274"/>
      <c r="D357" s="146"/>
      <c r="E357" s="188"/>
      <c r="F357" s="146"/>
      <c r="G357" s="146"/>
      <c r="H357" s="188"/>
      <c r="I357" s="187"/>
    </row>
    <row r="358" spans="1:16" s="176" customFormat="1" x14ac:dyDescent="0.25">
      <c r="A358" s="180"/>
      <c r="B358" s="178"/>
      <c r="C358" s="179"/>
      <c r="D358" s="179"/>
      <c r="E358" s="179"/>
      <c r="F358" s="179"/>
      <c r="G358" s="179"/>
      <c r="H358" s="179"/>
      <c r="I358" s="187"/>
    </row>
    <row r="359" spans="1:16" s="176" customFormat="1" x14ac:dyDescent="0.25">
      <c r="A359" s="180"/>
      <c r="B359" s="188"/>
      <c r="C359" s="188"/>
      <c r="D359" s="188"/>
      <c r="E359" s="188"/>
      <c r="F359" s="188"/>
      <c r="G359" s="188"/>
      <c r="H359" s="179"/>
      <c r="I359" s="187"/>
    </row>
    <row r="360" spans="1:16" s="176" customFormat="1" x14ac:dyDescent="0.25">
      <c r="A360" s="180"/>
      <c r="B360" s="188"/>
      <c r="C360" s="188"/>
      <c r="D360" s="188"/>
      <c r="E360" s="188"/>
      <c r="F360" s="188"/>
      <c r="G360" s="188"/>
      <c r="H360" s="179"/>
      <c r="I360" s="187"/>
    </row>
    <row r="361" spans="1:16" s="176" customFormat="1" x14ac:dyDescent="0.25">
      <c r="A361" s="180"/>
      <c r="B361" s="146"/>
      <c r="C361" s="146"/>
      <c r="D361" s="212"/>
      <c r="E361" s="146"/>
      <c r="F361" s="146"/>
      <c r="G361" s="146"/>
      <c r="H361" s="188"/>
      <c r="I361" s="187"/>
    </row>
    <row r="362" spans="1:16" s="176" customFormat="1" x14ac:dyDescent="0.25">
      <c r="A362" s="180"/>
      <c r="B362" s="146"/>
      <c r="C362" s="146"/>
      <c r="D362" s="146"/>
      <c r="E362" s="146"/>
      <c r="F362" s="146"/>
      <c r="G362" s="146"/>
      <c r="H362" s="179"/>
      <c r="I362" s="187"/>
      <c r="J362" s="146"/>
      <c r="K362" s="187"/>
      <c r="L362" s="146"/>
      <c r="M362" s="146"/>
      <c r="N362" s="205"/>
    </row>
    <row r="363" spans="1:16" s="176" customFormat="1" x14ac:dyDescent="0.25">
      <c r="A363" s="180"/>
      <c r="B363" s="188"/>
      <c r="C363" s="188"/>
      <c r="D363" s="188"/>
      <c r="E363" s="188"/>
      <c r="F363" s="188"/>
      <c r="G363" s="188"/>
      <c r="H363" s="179"/>
      <c r="I363" s="187"/>
      <c r="J363" s="146"/>
      <c r="K363" s="187"/>
      <c r="L363" s="146"/>
      <c r="M363" s="146"/>
      <c r="N363" s="205"/>
    </row>
    <row r="364" spans="1:16" s="176" customFormat="1" x14ac:dyDescent="0.25">
      <c r="A364" s="180"/>
      <c r="B364" s="188"/>
      <c r="C364" s="188"/>
      <c r="D364" s="188"/>
      <c r="E364" s="188"/>
      <c r="F364" s="188"/>
      <c r="G364" s="188"/>
      <c r="H364" s="179"/>
      <c r="I364" s="187"/>
      <c r="J364" s="146"/>
      <c r="K364" s="187"/>
      <c r="L364" s="146"/>
      <c r="M364" s="146"/>
      <c r="N364" s="205"/>
    </row>
    <row r="365" spans="1:16" s="176" customFormat="1" x14ac:dyDescent="0.25">
      <c r="A365" s="180"/>
      <c r="B365" s="146"/>
      <c r="C365" s="146"/>
      <c r="D365" s="146"/>
      <c r="E365" s="146"/>
      <c r="F365" s="146"/>
      <c r="G365" s="146"/>
      <c r="H365" s="188"/>
      <c r="I365" s="187"/>
      <c r="J365" s="146"/>
      <c r="K365" s="187"/>
      <c r="L365" s="146"/>
      <c r="M365" s="146"/>
      <c r="N365" s="205"/>
      <c r="P365" s="175"/>
    </row>
    <row r="366" spans="1:16" s="175" customFormat="1" x14ac:dyDescent="0.25">
      <c r="A366" s="180"/>
      <c r="B366" s="205"/>
      <c r="C366" s="205"/>
      <c r="D366" s="205"/>
      <c r="E366" s="146"/>
      <c r="F366" s="146"/>
      <c r="G366" s="188"/>
      <c r="H366" s="179"/>
      <c r="I366" s="189"/>
      <c r="J366" s="190"/>
      <c r="K366" s="189"/>
      <c r="M366" s="190"/>
      <c r="N366" s="176"/>
    </row>
    <row r="367" spans="1:16" s="175" customFormat="1" x14ac:dyDescent="0.25">
      <c r="A367" s="180"/>
      <c r="B367" s="188"/>
      <c r="C367" s="188"/>
      <c r="D367" s="188"/>
      <c r="E367" s="188"/>
      <c r="F367" s="188"/>
      <c r="G367" s="188"/>
      <c r="H367" s="179"/>
      <c r="I367" s="189"/>
      <c r="J367" s="190"/>
      <c r="K367" s="189"/>
      <c r="M367" s="190"/>
      <c r="N367" s="176"/>
    </row>
    <row r="368" spans="1:16" s="175" customFormat="1" x14ac:dyDescent="0.25">
      <c r="A368" s="180"/>
      <c r="B368" s="188"/>
      <c r="C368" s="188"/>
      <c r="D368" s="188"/>
      <c r="E368" s="188"/>
      <c r="F368" s="188"/>
      <c r="G368" s="188"/>
      <c r="H368" s="179"/>
      <c r="I368" s="189"/>
      <c r="J368" s="190"/>
      <c r="K368" s="189"/>
      <c r="M368" s="190"/>
      <c r="N368" s="176"/>
    </row>
    <row r="369" spans="1:18" s="176" customFormat="1" x14ac:dyDescent="0.25">
      <c r="A369" s="180"/>
      <c r="B369" s="205"/>
      <c r="C369" s="205"/>
      <c r="D369" s="205"/>
      <c r="E369" s="146"/>
      <c r="F369" s="146"/>
      <c r="G369" s="188"/>
      <c r="H369" s="188"/>
      <c r="I369" s="189"/>
      <c r="J369" s="190"/>
      <c r="K369" s="189"/>
      <c r="L369" s="175"/>
      <c r="M369" s="190"/>
      <c r="O369" s="175"/>
      <c r="Q369" s="175"/>
      <c r="R369" s="175"/>
    </row>
    <row r="370" spans="1:18" s="176" customFormat="1" x14ac:dyDescent="0.25">
      <c r="A370" s="180"/>
      <c r="B370" s="146"/>
      <c r="C370" s="146"/>
      <c r="D370" s="146"/>
      <c r="E370" s="146"/>
      <c r="F370" s="146"/>
      <c r="G370" s="146"/>
      <c r="H370" s="179"/>
      <c r="I370" s="187"/>
      <c r="J370" s="146"/>
      <c r="K370" s="187"/>
      <c r="L370" s="146"/>
      <c r="M370" s="146"/>
      <c r="N370" s="205"/>
    </row>
    <row r="371" spans="1:18" s="176" customFormat="1" x14ac:dyDescent="0.25">
      <c r="A371" s="180"/>
      <c r="B371" s="188"/>
      <c r="C371" s="188"/>
      <c r="D371" s="188"/>
      <c r="E371" s="188"/>
      <c r="F371" s="188"/>
      <c r="G371" s="188"/>
      <c r="H371" s="179"/>
      <c r="I371" s="187"/>
      <c r="J371" s="146"/>
      <c r="K371" s="187"/>
      <c r="L371" s="146"/>
      <c r="M371" s="146"/>
      <c r="N371" s="205"/>
    </row>
    <row r="372" spans="1:18" s="176" customFormat="1" x14ac:dyDescent="0.25">
      <c r="A372" s="180"/>
      <c r="B372" s="188"/>
      <c r="C372" s="188"/>
      <c r="D372" s="188"/>
      <c r="E372" s="188"/>
      <c r="F372" s="188"/>
      <c r="G372" s="188"/>
      <c r="H372" s="179"/>
      <c r="I372" s="187"/>
      <c r="J372" s="146"/>
      <c r="K372" s="187"/>
      <c r="L372" s="146"/>
      <c r="M372" s="146"/>
      <c r="N372" s="205"/>
    </row>
    <row r="373" spans="1:18" s="176" customFormat="1" x14ac:dyDescent="0.25">
      <c r="A373" s="180"/>
      <c r="B373" s="146"/>
      <c r="C373" s="146"/>
      <c r="D373" s="146"/>
      <c r="E373" s="146"/>
      <c r="F373" s="146"/>
      <c r="G373" s="146"/>
      <c r="H373" s="188"/>
      <c r="I373" s="187"/>
      <c r="J373" s="146"/>
      <c r="K373" s="187"/>
      <c r="L373" s="146"/>
      <c r="M373" s="146"/>
      <c r="N373" s="205"/>
    </row>
    <row r="374" spans="1:18" s="176" customFormat="1" x14ac:dyDescent="0.25">
      <c r="A374" s="180"/>
      <c r="B374" s="179"/>
      <c r="C374" s="179"/>
      <c r="D374" s="179"/>
      <c r="E374" s="179"/>
      <c r="F374" s="179"/>
      <c r="G374" s="179"/>
      <c r="H374" s="179"/>
      <c r="I374" s="187"/>
      <c r="J374" s="146"/>
      <c r="K374" s="187"/>
      <c r="L374" s="146"/>
      <c r="M374" s="146"/>
      <c r="N374" s="205"/>
    </row>
    <row r="375" spans="1:18" s="176" customFormat="1" x14ac:dyDescent="0.25">
      <c r="A375" s="180"/>
      <c r="B375" s="179"/>
      <c r="C375" s="179"/>
      <c r="D375" s="179"/>
      <c r="E375" s="179"/>
      <c r="F375" s="179"/>
      <c r="G375" s="179"/>
      <c r="H375" s="179"/>
      <c r="I375" s="187"/>
      <c r="J375" s="146"/>
      <c r="K375" s="187"/>
      <c r="L375" s="146"/>
      <c r="M375" s="146"/>
      <c r="N375" s="205"/>
    </row>
    <row r="376" spans="1:18" s="176" customFormat="1" x14ac:dyDescent="0.25">
      <c r="A376" s="180"/>
      <c r="B376" s="206"/>
      <c r="C376" s="146"/>
      <c r="D376" s="146"/>
      <c r="E376" s="146"/>
      <c r="F376" s="146"/>
      <c r="G376" s="146"/>
      <c r="H376" s="188"/>
      <c r="I376" s="187"/>
      <c r="J376" s="146"/>
      <c r="K376" s="187"/>
      <c r="L376" s="146"/>
      <c r="M376" s="146"/>
      <c r="N376" s="205"/>
    </row>
    <row r="377" spans="1:18" s="176" customFormat="1" x14ac:dyDescent="0.25">
      <c r="A377" s="180"/>
      <c r="B377" s="178"/>
      <c r="C377" s="178"/>
      <c r="D377" s="178"/>
      <c r="E377" s="178"/>
      <c r="F377" s="178"/>
      <c r="G377" s="178"/>
      <c r="H377" s="179"/>
      <c r="I377" s="187"/>
      <c r="J377" s="146"/>
      <c r="K377" s="187"/>
      <c r="L377" s="146"/>
      <c r="M377" s="146"/>
      <c r="N377" s="205"/>
    </row>
    <row r="378" spans="1:18" s="176" customFormat="1" x14ac:dyDescent="0.25">
      <c r="A378" s="180"/>
      <c r="B378" s="210"/>
      <c r="C378" s="210"/>
      <c r="D378" s="210"/>
      <c r="E378" s="210"/>
      <c r="F378" s="210"/>
      <c r="G378" s="210"/>
      <c r="H378" s="179"/>
      <c r="I378" s="187"/>
      <c r="J378" s="146"/>
      <c r="K378" s="187"/>
      <c r="L378" s="146"/>
      <c r="M378" s="146"/>
      <c r="N378" s="205"/>
    </row>
    <row r="379" spans="1:18" s="176" customFormat="1" x14ac:dyDescent="0.25">
      <c r="A379" s="180"/>
      <c r="B379" s="210"/>
      <c r="C379" s="210"/>
      <c r="D379" s="210"/>
      <c r="E379" s="210"/>
      <c r="F379" s="210"/>
      <c r="G379" s="210"/>
      <c r="H379" s="179"/>
      <c r="I379" s="187"/>
      <c r="J379" s="146"/>
      <c r="K379" s="187"/>
      <c r="L379" s="146"/>
      <c r="M379" s="146"/>
      <c r="N379" s="205"/>
    </row>
    <row r="380" spans="1:18" s="176" customFormat="1" x14ac:dyDescent="0.25">
      <c r="A380" s="180"/>
      <c r="B380" s="210"/>
      <c r="C380" s="210"/>
      <c r="D380" s="210"/>
      <c r="E380" s="210"/>
      <c r="F380" s="210"/>
      <c r="G380" s="210"/>
      <c r="H380" s="179"/>
      <c r="I380" s="187"/>
      <c r="J380" s="146"/>
      <c r="K380" s="187"/>
      <c r="L380" s="146"/>
      <c r="M380" s="146"/>
      <c r="N380" s="205"/>
    </row>
    <row r="381" spans="1:18" s="176" customFormat="1" x14ac:dyDescent="0.25">
      <c r="A381" s="180"/>
      <c r="B381" s="210"/>
      <c r="C381" s="210"/>
      <c r="D381" s="210"/>
      <c r="E381" s="210"/>
      <c r="F381" s="210"/>
      <c r="G381" s="210"/>
      <c r="H381" s="179"/>
      <c r="I381" s="187"/>
      <c r="J381" s="146"/>
      <c r="K381" s="187"/>
      <c r="L381" s="146"/>
      <c r="M381" s="146"/>
      <c r="N381" s="205"/>
    </row>
    <row r="382" spans="1:18" s="176" customFormat="1" x14ac:dyDescent="0.25">
      <c r="A382" s="180"/>
      <c r="B382" s="213"/>
      <c r="C382" s="213"/>
      <c r="D382" s="213"/>
      <c r="E382" s="213"/>
      <c r="F382" s="213"/>
      <c r="G382" s="213"/>
      <c r="H382" s="179"/>
      <c r="I382" s="187"/>
      <c r="J382" s="146"/>
      <c r="K382" s="187"/>
      <c r="L382" s="146"/>
      <c r="M382" s="146"/>
      <c r="N382" s="205"/>
    </row>
    <row r="383" spans="1:18" s="176" customFormat="1" x14ac:dyDescent="0.25">
      <c r="B383" s="206"/>
      <c r="C383" s="146"/>
      <c r="D383" s="146"/>
      <c r="E383" s="146"/>
      <c r="F383" s="146"/>
      <c r="G383" s="146"/>
      <c r="H383" s="146"/>
      <c r="I383" s="187"/>
      <c r="J383" s="146"/>
      <c r="K383" s="187"/>
      <c r="L383" s="146"/>
      <c r="M383" s="146"/>
      <c r="N383" s="205"/>
    </row>
    <row r="384" spans="1:18" s="176" customFormat="1" x14ac:dyDescent="0.25">
      <c r="B384" s="178"/>
      <c r="C384" s="178"/>
      <c r="D384" s="178"/>
      <c r="E384" s="178"/>
      <c r="F384" s="178"/>
      <c r="G384" s="178"/>
      <c r="H384" s="146"/>
      <c r="I384" s="187"/>
      <c r="J384" s="146"/>
      <c r="K384" s="187"/>
      <c r="L384" s="146"/>
      <c r="M384" s="146"/>
      <c r="N384" s="205"/>
    </row>
    <row r="385" spans="1:18" s="176" customFormat="1" x14ac:dyDescent="0.25">
      <c r="B385" s="187"/>
      <c r="C385" s="187"/>
      <c r="D385" s="187"/>
      <c r="E385" s="187"/>
      <c r="F385" s="187"/>
      <c r="G385" s="187"/>
      <c r="H385" s="146"/>
      <c r="I385" s="187"/>
      <c r="J385" s="146"/>
      <c r="K385" s="187"/>
      <c r="L385" s="146"/>
      <c r="M385" s="146"/>
      <c r="N385" s="205"/>
    </row>
    <row r="386" spans="1:18" s="176" customFormat="1" x14ac:dyDescent="0.25">
      <c r="B386" s="187"/>
      <c r="C386" s="187"/>
      <c r="D386" s="187"/>
      <c r="E386" s="187"/>
      <c r="F386" s="187"/>
      <c r="G386" s="187"/>
      <c r="H386" s="146"/>
      <c r="I386" s="187"/>
      <c r="J386" s="146"/>
      <c r="K386" s="187"/>
      <c r="L386" s="146"/>
      <c r="M386" s="146"/>
      <c r="N386" s="205"/>
      <c r="P386" s="175"/>
    </row>
    <row r="387" spans="1:18" s="175" customFormat="1" x14ac:dyDescent="0.25">
      <c r="A387" s="185"/>
      <c r="B387" s="214"/>
      <c r="C387" s="214"/>
      <c r="D387" s="187"/>
      <c r="E387" s="187"/>
      <c r="F387" s="187"/>
      <c r="G387" s="187"/>
      <c r="H387" s="146"/>
      <c r="I387" s="189"/>
      <c r="J387" s="190"/>
      <c r="K387" s="189"/>
      <c r="M387" s="190"/>
      <c r="N387" s="176"/>
      <c r="P387" s="176"/>
    </row>
    <row r="388" spans="1:18" s="176" customFormat="1" x14ac:dyDescent="0.25">
      <c r="B388" s="187"/>
      <c r="C388" s="187"/>
      <c r="D388" s="187"/>
      <c r="E388" s="187"/>
      <c r="F388" s="187"/>
      <c r="G388" s="187"/>
      <c r="H388" s="146"/>
      <c r="I388" s="187"/>
      <c r="J388" s="146"/>
      <c r="K388" s="187"/>
      <c r="L388" s="146"/>
      <c r="M388" s="146"/>
      <c r="N388" s="205"/>
    </row>
    <row r="389" spans="1:18" s="176" customFormat="1" x14ac:dyDescent="0.25">
      <c r="B389" s="187"/>
      <c r="C389" s="187"/>
      <c r="D389" s="187"/>
      <c r="E389" s="187"/>
      <c r="F389" s="187"/>
      <c r="G389" s="187"/>
      <c r="H389" s="146"/>
      <c r="I389" s="187"/>
      <c r="J389" s="146"/>
      <c r="K389" s="187"/>
      <c r="L389" s="146"/>
      <c r="M389" s="146"/>
      <c r="N389" s="205"/>
    </row>
    <row r="390" spans="1:18" s="176" customFormat="1" x14ac:dyDescent="0.25">
      <c r="B390" s="187"/>
      <c r="C390" s="187"/>
      <c r="D390" s="187"/>
      <c r="E390" s="187"/>
      <c r="F390" s="187"/>
      <c r="G390" s="187"/>
      <c r="H390" s="146"/>
      <c r="I390" s="187"/>
      <c r="J390" s="146"/>
      <c r="K390" s="187"/>
      <c r="L390" s="146"/>
      <c r="M390" s="146"/>
      <c r="N390" s="205"/>
    </row>
    <row r="391" spans="1:18" s="176" customFormat="1" x14ac:dyDescent="0.25">
      <c r="B391" s="206"/>
      <c r="C391" s="146"/>
      <c r="D391" s="146"/>
      <c r="E391" s="146"/>
      <c r="F391" s="146"/>
      <c r="G391" s="146"/>
      <c r="H391" s="146"/>
      <c r="I391" s="187"/>
      <c r="J391" s="146"/>
      <c r="K391" s="187"/>
      <c r="L391" s="146"/>
      <c r="M391" s="146"/>
      <c r="N391" s="205"/>
    </row>
    <row r="392" spans="1:18" s="176" customFormat="1" x14ac:dyDescent="0.25">
      <c r="B392" s="206"/>
      <c r="C392" s="146"/>
      <c r="D392" s="146"/>
      <c r="E392" s="146"/>
      <c r="F392" s="146"/>
      <c r="G392" s="146"/>
      <c r="H392" s="146"/>
      <c r="I392" s="187"/>
      <c r="J392" s="146"/>
      <c r="K392" s="187"/>
      <c r="L392" s="146"/>
      <c r="M392" s="146"/>
      <c r="N392" s="205"/>
    </row>
    <row r="393" spans="1:18" s="176" customFormat="1" x14ac:dyDescent="0.25">
      <c r="B393" s="206"/>
      <c r="C393" s="146"/>
      <c r="D393" s="146"/>
      <c r="E393" s="146"/>
      <c r="F393" s="146"/>
      <c r="G393" s="146"/>
      <c r="H393" s="146"/>
      <c r="I393" s="187"/>
      <c r="J393" s="146"/>
      <c r="K393" s="187"/>
      <c r="L393" s="146"/>
      <c r="M393" s="146"/>
      <c r="N393" s="205"/>
    </row>
    <row r="394" spans="1:18" s="176" customFormat="1" x14ac:dyDescent="0.25">
      <c r="B394" s="206"/>
      <c r="C394" s="146"/>
      <c r="D394" s="146"/>
      <c r="E394" s="146"/>
      <c r="F394" s="146"/>
      <c r="G394" s="146"/>
      <c r="H394" s="146"/>
      <c r="I394" s="187"/>
      <c r="J394" s="146"/>
      <c r="K394" s="187"/>
      <c r="L394" s="146"/>
      <c r="M394" s="146"/>
      <c r="N394" s="205"/>
    </row>
    <row r="395" spans="1:18" s="176" customFormat="1" x14ac:dyDescent="0.25">
      <c r="B395" s="206"/>
      <c r="C395" s="146"/>
      <c r="D395" s="146"/>
      <c r="E395" s="146"/>
      <c r="F395" s="146"/>
      <c r="G395" s="146"/>
      <c r="H395" s="146"/>
      <c r="I395" s="187"/>
      <c r="J395" s="146"/>
      <c r="K395" s="187"/>
      <c r="L395" s="146"/>
      <c r="M395" s="146"/>
      <c r="N395" s="205"/>
    </row>
    <row r="396" spans="1:18" s="176" customFormat="1" x14ac:dyDescent="0.25">
      <c r="B396" s="206"/>
      <c r="C396" s="146"/>
      <c r="D396" s="146"/>
      <c r="E396" s="146"/>
      <c r="F396" s="146"/>
      <c r="G396" s="146"/>
      <c r="H396" s="146"/>
      <c r="I396" s="187"/>
      <c r="J396" s="146"/>
      <c r="K396" s="187"/>
      <c r="L396" s="146"/>
      <c r="M396" s="146"/>
      <c r="N396" s="205"/>
    </row>
    <row r="397" spans="1:18" s="176" customFormat="1" x14ac:dyDescent="0.25">
      <c r="B397" s="206"/>
      <c r="C397" s="146"/>
      <c r="D397" s="146"/>
      <c r="E397" s="146"/>
      <c r="F397" s="146"/>
      <c r="G397" s="146"/>
      <c r="H397" s="146"/>
      <c r="I397" s="187"/>
      <c r="J397" s="146"/>
      <c r="K397" s="187"/>
      <c r="L397" s="146"/>
      <c r="M397" s="146"/>
      <c r="N397" s="205"/>
    </row>
    <row r="398" spans="1:18" s="176" customFormat="1" x14ac:dyDescent="0.25">
      <c r="B398" s="206"/>
      <c r="C398" s="146"/>
      <c r="D398" s="146"/>
      <c r="E398" s="146"/>
      <c r="F398" s="146"/>
      <c r="G398" s="146"/>
      <c r="H398" s="146"/>
      <c r="I398" s="187"/>
      <c r="J398" s="146"/>
      <c r="K398" s="187"/>
      <c r="L398" s="146"/>
      <c r="M398" s="146"/>
      <c r="N398" s="205"/>
    </row>
    <row r="399" spans="1:18" s="176" customFormat="1" ht="21" x14ac:dyDescent="0.35">
      <c r="A399" s="275"/>
      <c r="B399" s="275"/>
      <c r="C399" s="275"/>
      <c r="D399" s="275"/>
      <c r="E399" s="275"/>
      <c r="F399" s="275"/>
      <c r="G399" s="275"/>
      <c r="H399" s="276"/>
      <c r="I399" s="146"/>
      <c r="J399" s="187"/>
      <c r="K399" s="146"/>
      <c r="L399" s="187"/>
      <c r="M399" s="146"/>
      <c r="N399" s="188"/>
    </row>
    <row r="400" spans="1:18" s="175" customFormat="1" x14ac:dyDescent="0.25">
      <c r="A400" s="216"/>
      <c r="B400" s="216"/>
      <c r="C400" s="215"/>
      <c r="D400" s="205"/>
      <c r="E400" s="269"/>
      <c r="F400" s="270"/>
      <c r="G400" s="270"/>
      <c r="H400" s="270"/>
      <c r="J400" s="189"/>
      <c r="K400" s="271"/>
      <c r="L400" s="272"/>
      <c r="M400" s="272"/>
      <c r="N400" s="180"/>
      <c r="O400" s="147"/>
      <c r="P400" s="147"/>
      <c r="Q400" s="147"/>
      <c r="R400" s="147"/>
    </row>
    <row r="401" spans="1:18" s="175" customFormat="1" x14ac:dyDescent="0.25">
      <c r="A401" s="201"/>
      <c r="B401" s="201"/>
      <c r="C401" s="217"/>
      <c r="D401" s="205"/>
      <c r="E401" s="269"/>
      <c r="F401" s="270"/>
      <c r="G401" s="270"/>
      <c r="H401" s="270"/>
      <c r="J401" s="189"/>
      <c r="K401" s="271"/>
      <c r="L401" s="272"/>
      <c r="M401" s="272"/>
      <c r="N401" s="180"/>
      <c r="O401" s="147"/>
      <c r="P401" s="147"/>
      <c r="Q401" s="147"/>
      <c r="R401" s="147"/>
    </row>
    <row r="402" spans="1:18" s="176" customFormat="1" x14ac:dyDescent="0.25">
      <c r="A402" s="201"/>
      <c r="B402" s="201"/>
      <c r="C402" s="217"/>
      <c r="D402" s="205"/>
      <c r="E402" s="269"/>
      <c r="F402" s="270"/>
      <c r="G402" s="270"/>
      <c r="H402" s="270"/>
      <c r="I402" s="146"/>
      <c r="J402" s="187"/>
      <c r="K402" s="271"/>
      <c r="L402" s="272"/>
      <c r="M402" s="272"/>
      <c r="N402" s="188"/>
    </row>
    <row r="403" spans="1:18" s="175" customFormat="1" x14ac:dyDescent="0.25">
      <c r="A403" s="216"/>
      <c r="B403" s="216"/>
      <c r="C403" s="215"/>
      <c r="D403" s="205"/>
      <c r="E403" s="269"/>
      <c r="F403" s="270"/>
      <c r="G403" s="270"/>
      <c r="H403" s="270"/>
      <c r="J403" s="187"/>
      <c r="K403" s="190"/>
      <c r="L403" s="189"/>
      <c r="N403" s="180"/>
      <c r="O403" s="147"/>
      <c r="P403" s="147"/>
      <c r="Q403" s="147"/>
      <c r="R403" s="147"/>
    </row>
    <row r="404" spans="1:18" s="176" customFormat="1" x14ac:dyDescent="0.25">
      <c r="A404" s="185"/>
      <c r="B404" s="185"/>
      <c r="C404" s="184"/>
      <c r="D404" s="186"/>
      <c r="E404" s="269"/>
      <c r="F404" s="270"/>
      <c r="G404" s="270"/>
      <c r="H404" s="270"/>
      <c r="I404" s="187"/>
      <c r="J404" s="187"/>
      <c r="K404" s="188"/>
      <c r="L404" s="187"/>
      <c r="M404" s="190"/>
      <c r="N404" s="180"/>
      <c r="O404" s="147"/>
      <c r="P404" s="147"/>
      <c r="Q404" s="147"/>
      <c r="R404" s="147"/>
    </row>
    <row r="405" spans="1:18" s="176" customFormat="1" x14ac:dyDescent="0.25">
      <c r="B405" s="206"/>
      <c r="C405" s="146"/>
      <c r="D405" s="146"/>
      <c r="E405" s="269"/>
      <c r="F405" s="270"/>
      <c r="G405" s="270"/>
      <c r="H405" s="270"/>
      <c r="I405" s="146"/>
      <c r="J405" s="187"/>
      <c r="K405" s="146"/>
      <c r="L405" s="187"/>
      <c r="M405" s="146"/>
      <c r="N405" s="188"/>
    </row>
    <row r="406" spans="1:18" s="176" customFormat="1" x14ac:dyDescent="0.25">
      <c r="B406" s="206"/>
      <c r="C406" s="146"/>
      <c r="D406" s="146"/>
      <c r="E406" s="269"/>
      <c r="F406" s="270"/>
      <c r="G406" s="270"/>
      <c r="H406" s="270"/>
      <c r="I406" s="146"/>
      <c r="J406" s="187"/>
      <c r="K406" s="146"/>
      <c r="L406" s="187"/>
      <c r="M406" s="146"/>
      <c r="N406" s="188"/>
    </row>
    <row r="407" spans="1:18" s="176" customFormat="1" x14ac:dyDescent="0.25">
      <c r="B407" s="206"/>
      <c r="C407" s="146"/>
      <c r="D407" s="146"/>
      <c r="E407" s="269"/>
      <c r="F407" s="270"/>
      <c r="G407" s="270"/>
      <c r="H407" s="270"/>
      <c r="I407" s="146"/>
      <c r="J407" s="187"/>
      <c r="K407" s="146"/>
      <c r="L407" s="187"/>
      <c r="M407" s="146"/>
      <c r="N407" s="188"/>
    </row>
    <row r="408" spans="1:18" s="176" customFormat="1" x14ac:dyDescent="0.25">
      <c r="B408" s="206"/>
      <c r="C408" s="146"/>
      <c r="D408" s="146"/>
      <c r="E408" s="269"/>
      <c r="F408" s="270"/>
      <c r="G408" s="270"/>
      <c r="H408" s="270"/>
      <c r="I408" s="146"/>
      <c r="J408" s="187"/>
      <c r="K408" s="146"/>
      <c r="L408" s="187"/>
      <c r="M408" s="146"/>
      <c r="N408" s="188"/>
    </row>
    <row r="409" spans="1:18" s="174" customFormat="1" x14ac:dyDescent="0.25">
      <c r="B409" s="46"/>
      <c r="C409" s="37"/>
      <c r="D409" s="37"/>
      <c r="E409" s="37"/>
      <c r="F409" s="37"/>
      <c r="G409" s="37"/>
      <c r="H409" s="33"/>
      <c r="I409" s="37"/>
      <c r="J409" s="38"/>
      <c r="K409" s="37"/>
      <c r="L409" s="38"/>
      <c r="M409" s="37"/>
      <c r="N409" s="33"/>
    </row>
  </sheetData>
  <sortState xmlns:xlrd2="http://schemas.microsoft.com/office/spreadsheetml/2017/richdata2" ref="A2:U351">
    <sortCondition ref="E2:E351"/>
    <sortCondition ref="C2:C351"/>
    <sortCondition ref="D2:D351"/>
  </sortState>
  <mergeCells count="15">
    <mergeCell ref="E407:H407"/>
    <mergeCell ref="E408:H408"/>
    <mergeCell ref="E402:H402"/>
    <mergeCell ref="K402:M402"/>
    <mergeCell ref="E403:H403"/>
    <mergeCell ref="E404:H404"/>
    <mergeCell ref="E405:H405"/>
    <mergeCell ref="E406:H406"/>
    <mergeCell ref="E401:H401"/>
    <mergeCell ref="K401:M401"/>
    <mergeCell ref="A344:D344"/>
    <mergeCell ref="A357:C357"/>
    <mergeCell ref="A399:H399"/>
    <mergeCell ref="E400:H400"/>
    <mergeCell ref="K400:M400"/>
  </mergeCells>
  <conditionalFormatting sqref="E182 E179 E159:E160 E115 E34">
    <cfRule type="cellIs" dxfId="1" priority="2" stopIfTrue="1" operator="lessThan">
      <formula>0</formula>
    </cfRule>
  </conditionalFormatting>
  <conditionalFormatting sqref="A158 A155 A30 C11 C33 C96 C93:C94 C107 C171 C168 C149 A90 A87:A88 A11">
    <cfRule type="cellIs" dxfId="0" priority="1" stopIfTrue="1" operator="lessThan">
      <formula>0</formula>
    </cfRule>
  </conditionalFormatting>
  <dataValidations count="1">
    <dataValidation type="decimal" operator="greaterThan" allowBlank="1" showInputMessage="1" showErrorMessage="1" sqref="G3:G147" xr:uid="{00000000-0002-0000-0900-000000000000}">
      <formula1>56</formula1>
    </dataValidation>
  </dataValidations>
  <printOptions gridLines="1"/>
  <pageMargins left="0.31" right="0.25" top="0.8" bottom="0.7" header="0.5" footer="0.5"/>
  <pageSetup orientation="landscape" r:id="rId1"/>
  <headerFooter alignWithMargins="0">
    <oddHeader>&amp;C&amp;"Arial,Bold"&amp;14&amp;A</oddHeader>
    <oddFooter>&amp;LT - B = Basics C = Cadre&amp;RCadre did not receive a drill or marksmanship score.</oddFooter>
  </headerFooter>
  <rowBreaks count="19" manualBreakCount="19">
    <brk id="5" max="20" man="1"/>
    <brk id="40" max="20" man="1"/>
    <brk id="42" max="20" man="1"/>
    <brk id="66" max="20" man="1"/>
    <brk id="83" max="16383" man="1"/>
    <brk id="92" max="20" man="1"/>
    <brk id="126" max="20" man="1"/>
    <brk id="141" max="20" man="1"/>
    <brk id="151" max="20" man="1"/>
    <brk id="175" max="20" man="1"/>
    <brk id="184" max="20" man="1"/>
    <brk id="215" max="20" man="1"/>
    <brk id="239" max="20" man="1"/>
    <brk id="248" max="20" man="1"/>
    <brk id="259" max="20" man="1"/>
    <brk id="279" max="20" man="1"/>
    <brk id="301" max="20" man="1"/>
    <brk id="325" max="20" man="1"/>
    <brk id="334"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8"/>
  <sheetViews>
    <sheetView workbookViewId="0">
      <selection activeCell="E38" sqref="A2:E38"/>
    </sheetView>
  </sheetViews>
  <sheetFormatPr defaultRowHeight="12.75" x14ac:dyDescent="0.2"/>
  <cols>
    <col min="1" max="1" width="17" bestFit="1" customWidth="1"/>
    <col min="2" max="2" width="12.85546875" bestFit="1" customWidth="1"/>
    <col min="3" max="3" width="18.42578125" bestFit="1" customWidth="1"/>
    <col min="4" max="4" width="14.85546875" bestFit="1" customWidth="1"/>
  </cols>
  <sheetData>
    <row r="1" spans="1:5" ht="15.75" x14ac:dyDescent="0.25">
      <c r="A1" s="116" t="s">
        <v>1</v>
      </c>
      <c r="B1" s="64" t="s">
        <v>2</v>
      </c>
      <c r="C1" s="144" t="s">
        <v>3</v>
      </c>
      <c r="D1" s="65" t="s">
        <v>4</v>
      </c>
      <c r="E1" s="145" t="s">
        <v>87</v>
      </c>
    </row>
    <row r="2" spans="1:5" ht="15" x14ac:dyDescent="0.2">
      <c r="A2" s="143"/>
      <c r="B2" s="130"/>
      <c r="C2" s="131"/>
      <c r="D2" s="131"/>
      <c r="E2" s="111"/>
    </row>
    <row r="3" spans="1:5" ht="15" x14ac:dyDescent="0.2">
      <c r="A3" s="143"/>
      <c r="B3" s="133"/>
      <c r="C3" s="131"/>
      <c r="D3" s="131"/>
      <c r="E3" s="111"/>
    </row>
    <row r="4" spans="1:5" ht="15" x14ac:dyDescent="0.2">
      <c r="A4" s="143"/>
      <c r="B4" s="130"/>
      <c r="C4" s="131"/>
      <c r="D4" s="131"/>
      <c r="E4" s="111"/>
    </row>
    <row r="5" spans="1:5" ht="15" x14ac:dyDescent="0.2">
      <c r="A5" s="143"/>
      <c r="B5" s="130"/>
      <c r="C5" s="131"/>
      <c r="D5" s="131"/>
      <c r="E5" s="111"/>
    </row>
    <row r="6" spans="1:5" ht="15" x14ac:dyDescent="0.2">
      <c r="A6" s="143"/>
      <c r="B6" s="130"/>
      <c r="C6" s="131"/>
      <c r="D6" s="131"/>
      <c r="E6" s="111"/>
    </row>
    <row r="7" spans="1:5" ht="15" x14ac:dyDescent="0.2">
      <c r="A7" s="143"/>
      <c r="B7" s="130"/>
      <c r="C7" s="131"/>
      <c r="D7" s="131"/>
      <c r="E7" s="111"/>
    </row>
    <row r="8" spans="1:5" ht="15" x14ac:dyDescent="0.2">
      <c r="A8" s="143"/>
      <c r="B8" s="130"/>
      <c r="C8" s="131"/>
      <c r="D8" s="131"/>
      <c r="E8" s="111"/>
    </row>
    <row r="9" spans="1:5" ht="15" x14ac:dyDescent="0.2">
      <c r="A9" s="143"/>
      <c r="B9" s="130"/>
      <c r="C9" s="131"/>
      <c r="D9" s="131"/>
      <c r="E9" s="111"/>
    </row>
    <row r="10" spans="1:5" ht="15" x14ac:dyDescent="0.2">
      <c r="A10" s="143"/>
      <c r="B10" s="130"/>
      <c r="C10" s="131"/>
      <c r="D10" s="131"/>
      <c r="E10" s="111"/>
    </row>
    <row r="11" spans="1:5" ht="15" x14ac:dyDescent="0.2">
      <c r="A11" s="143"/>
      <c r="B11" s="130"/>
      <c r="C11" s="131"/>
      <c r="D11" s="131"/>
      <c r="E11" s="111"/>
    </row>
    <row r="12" spans="1:5" ht="15" x14ac:dyDescent="0.2">
      <c r="A12" s="143"/>
      <c r="B12" s="130"/>
      <c r="C12" s="131"/>
      <c r="D12" s="131"/>
      <c r="E12" s="111"/>
    </row>
    <row r="13" spans="1:5" ht="15" x14ac:dyDescent="0.2">
      <c r="A13" s="143"/>
      <c r="B13" s="130"/>
      <c r="C13" s="131"/>
      <c r="D13" s="131"/>
      <c r="E13" s="111"/>
    </row>
    <row r="14" spans="1:5" ht="15" x14ac:dyDescent="0.2">
      <c r="A14" s="143"/>
      <c r="B14" s="133"/>
      <c r="C14" s="131"/>
      <c r="D14" s="131"/>
      <c r="E14" s="111"/>
    </row>
    <row r="15" spans="1:5" ht="15" x14ac:dyDescent="0.2">
      <c r="A15" s="143"/>
      <c r="B15" s="133"/>
      <c r="C15" s="131"/>
      <c r="D15" s="131"/>
      <c r="E15" s="111"/>
    </row>
    <row r="16" spans="1:5" ht="15" x14ac:dyDescent="0.2">
      <c r="A16" s="143"/>
      <c r="B16" s="133"/>
      <c r="C16" s="131"/>
      <c r="D16" s="131"/>
      <c r="E16" s="111"/>
    </row>
    <row r="17" spans="1:5" ht="15" x14ac:dyDescent="0.2">
      <c r="A17" s="143"/>
      <c r="B17" s="133"/>
      <c r="C17" s="131"/>
      <c r="D17" s="131"/>
      <c r="E17" s="111"/>
    </row>
    <row r="18" spans="1:5" ht="15" x14ac:dyDescent="0.2">
      <c r="A18" s="143"/>
      <c r="B18" s="133"/>
      <c r="C18" s="131"/>
      <c r="D18" s="131"/>
      <c r="E18" s="111"/>
    </row>
    <row r="19" spans="1:5" ht="15" x14ac:dyDescent="0.2">
      <c r="A19" s="143"/>
      <c r="B19" s="133"/>
      <c r="C19" s="131"/>
      <c r="D19" s="131"/>
      <c r="E19" s="111"/>
    </row>
    <row r="20" spans="1:5" ht="15" x14ac:dyDescent="0.2">
      <c r="A20" s="143"/>
      <c r="B20" s="130"/>
      <c r="C20" s="131"/>
      <c r="D20" s="131"/>
      <c r="E20" s="111"/>
    </row>
    <row r="21" spans="1:5" ht="15" x14ac:dyDescent="0.2">
      <c r="A21" s="143"/>
      <c r="B21" s="133"/>
      <c r="C21" s="131"/>
      <c r="D21" s="131"/>
      <c r="E21" s="111"/>
    </row>
    <row r="22" spans="1:5" ht="15" x14ac:dyDescent="0.2">
      <c r="A22" s="143"/>
      <c r="B22" s="133"/>
      <c r="C22" s="131"/>
      <c r="D22" s="131"/>
      <c r="E22" s="111"/>
    </row>
    <row r="23" spans="1:5" ht="15" x14ac:dyDescent="0.2">
      <c r="A23" s="143"/>
      <c r="B23" s="130"/>
      <c r="C23" s="131"/>
      <c r="D23" s="131"/>
      <c r="E23" s="111"/>
    </row>
    <row r="24" spans="1:5" ht="15" x14ac:dyDescent="0.2">
      <c r="A24" s="143"/>
      <c r="B24" s="130"/>
      <c r="C24" s="131"/>
      <c r="D24" s="131"/>
      <c r="E24" s="111"/>
    </row>
    <row r="25" spans="1:5" ht="15" x14ac:dyDescent="0.2">
      <c r="A25" s="143"/>
      <c r="B25" s="133"/>
      <c r="C25" s="131"/>
      <c r="D25" s="131"/>
      <c r="E25" s="111"/>
    </row>
    <row r="26" spans="1:5" ht="15" x14ac:dyDescent="0.2">
      <c r="A26" s="143"/>
      <c r="B26" s="133"/>
      <c r="C26" s="131"/>
      <c r="D26" s="131"/>
      <c r="E26" s="111"/>
    </row>
    <row r="27" spans="1:5" ht="15" x14ac:dyDescent="0.2">
      <c r="A27" s="143"/>
      <c r="B27" s="130"/>
      <c r="C27" s="131"/>
      <c r="D27" s="131"/>
      <c r="E27" s="111"/>
    </row>
    <row r="28" spans="1:5" ht="15" x14ac:dyDescent="0.2">
      <c r="A28" s="143"/>
      <c r="B28" s="133"/>
      <c r="C28" s="131"/>
      <c r="D28" s="131"/>
      <c r="E28" s="111"/>
    </row>
    <row r="29" spans="1:5" ht="15" x14ac:dyDescent="0.2">
      <c r="A29" s="143"/>
      <c r="B29" s="130"/>
      <c r="C29" s="131"/>
      <c r="D29" s="131"/>
      <c r="E29" s="111"/>
    </row>
    <row r="30" spans="1:5" ht="15" x14ac:dyDescent="0.2">
      <c r="A30" s="143"/>
      <c r="B30" s="130"/>
      <c r="C30" s="131"/>
      <c r="D30" s="131"/>
      <c r="E30" s="111"/>
    </row>
    <row r="31" spans="1:5" ht="15" x14ac:dyDescent="0.2">
      <c r="A31" s="143"/>
      <c r="B31" s="130"/>
      <c r="C31" s="131"/>
      <c r="D31" s="131"/>
      <c r="E31" s="111"/>
    </row>
    <row r="32" spans="1:5" ht="15" x14ac:dyDescent="0.2">
      <c r="A32" s="143"/>
      <c r="B32" s="133"/>
      <c r="C32" s="131"/>
      <c r="D32" s="131"/>
      <c r="E32" s="111"/>
    </row>
    <row r="33" spans="1:5" ht="15" x14ac:dyDescent="0.2">
      <c r="A33" s="143"/>
      <c r="B33" s="133"/>
      <c r="C33" s="131"/>
      <c r="D33" s="131"/>
      <c r="E33" s="111"/>
    </row>
    <row r="34" spans="1:5" ht="15" x14ac:dyDescent="0.2">
      <c r="A34" s="143"/>
      <c r="B34" s="133"/>
      <c r="C34" s="131"/>
      <c r="D34" s="131"/>
      <c r="E34" s="111"/>
    </row>
    <row r="35" spans="1:5" ht="15" x14ac:dyDescent="0.2">
      <c r="A35" s="143"/>
      <c r="B35" s="133"/>
      <c r="C35" s="131"/>
      <c r="D35" s="131"/>
      <c r="E35" s="111"/>
    </row>
    <row r="36" spans="1:5" ht="15" x14ac:dyDescent="0.2">
      <c r="A36" s="143"/>
      <c r="B36" s="133"/>
      <c r="C36" s="131"/>
      <c r="D36" s="131"/>
      <c r="E36" s="111"/>
    </row>
    <row r="37" spans="1:5" ht="15" x14ac:dyDescent="0.2">
      <c r="A37" s="143"/>
      <c r="B37" s="130"/>
      <c r="C37" s="131"/>
      <c r="D37" s="131"/>
      <c r="E37" s="111"/>
    </row>
    <row r="38" spans="1:5" ht="15" x14ac:dyDescent="0.2">
      <c r="A38" s="143"/>
      <c r="B38" s="130"/>
      <c r="C38" s="131"/>
      <c r="D38" s="131"/>
      <c r="E38" s="111"/>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83"/>
  <sheetViews>
    <sheetView tabSelected="1" zoomScale="105" zoomScaleNormal="105" workbookViewId="0">
      <pane ySplit="1" topLeftCell="A2" activePane="bottomLeft" state="frozen"/>
      <selection pane="bottomLeft" activeCell="J22" sqref="J22"/>
    </sheetView>
  </sheetViews>
  <sheetFormatPr defaultColWidth="10" defaultRowHeight="15.75" x14ac:dyDescent="0.25"/>
  <cols>
    <col min="1" max="1" width="17.140625" style="27" customWidth="1"/>
    <col min="2" max="2" width="12.85546875" style="73" customWidth="1"/>
    <col min="3" max="3" width="14.28515625" style="155" bestFit="1" customWidth="1"/>
    <col min="4" max="4" width="4.42578125" style="155" bestFit="1" customWidth="1"/>
    <col min="5" max="7" width="5.28515625" style="155" customWidth="1"/>
    <col min="8" max="8" width="5.28515625" style="24" customWidth="1"/>
    <col min="9" max="9" width="6.140625" style="155" bestFit="1" customWidth="1"/>
    <col min="10" max="10" width="7.7109375" style="25" bestFit="1" customWidth="1"/>
    <col min="11" max="11" width="6.140625" style="155" customWidth="1"/>
    <col min="12" max="12" width="6.140625" style="25" customWidth="1"/>
    <col min="13" max="13" width="6.140625" style="155" customWidth="1"/>
    <col min="14" max="14" width="6.140625" style="24" customWidth="1"/>
    <col min="15" max="15" width="6.140625" style="27" bestFit="1" customWidth="1"/>
    <col min="16" max="16" width="3.28515625" style="27" bestFit="1" customWidth="1"/>
    <col min="17" max="17" width="6.140625" style="27" bestFit="1" customWidth="1"/>
    <col min="18" max="18" width="6.5703125" style="27" bestFit="1" customWidth="1"/>
    <col min="19" max="19" width="8.85546875" style="27" bestFit="1" customWidth="1"/>
    <col min="20" max="20" width="11.5703125" style="27" customWidth="1"/>
    <col min="21" max="16384" width="10" style="27"/>
  </cols>
  <sheetData>
    <row r="1" spans="1:26" s="28" customFormat="1" ht="48" customHeight="1" x14ac:dyDescent="0.25">
      <c r="A1" s="64" t="s">
        <v>101</v>
      </c>
      <c r="B1" s="64" t="s">
        <v>2</v>
      </c>
      <c r="C1" s="65" t="s">
        <v>3</v>
      </c>
      <c r="D1" s="65" t="s">
        <v>4</v>
      </c>
      <c r="E1" s="65" t="s">
        <v>5</v>
      </c>
      <c r="F1" s="65" t="s">
        <v>6</v>
      </c>
      <c r="G1" s="65" t="s">
        <v>7</v>
      </c>
      <c r="H1" s="65" t="s">
        <v>833</v>
      </c>
      <c r="I1" s="63" t="s">
        <v>92</v>
      </c>
      <c r="J1" s="63" t="s">
        <v>85</v>
      </c>
      <c r="K1" s="67" t="s">
        <v>9</v>
      </c>
      <c r="L1" s="67" t="s">
        <v>10</v>
      </c>
      <c r="M1" s="67" t="s">
        <v>11</v>
      </c>
      <c r="N1" s="67" t="s">
        <v>27</v>
      </c>
      <c r="O1" s="63" t="s">
        <v>71</v>
      </c>
      <c r="P1" s="66" t="s">
        <v>66</v>
      </c>
      <c r="Q1" s="66" t="s">
        <v>70</v>
      </c>
      <c r="R1" s="65" t="s">
        <v>67</v>
      </c>
      <c r="S1" s="65" t="s">
        <v>15</v>
      </c>
      <c r="T1" s="65" t="s">
        <v>34</v>
      </c>
      <c r="U1" s="65" t="s">
        <v>35</v>
      </c>
      <c r="V1" s="65" t="s">
        <v>28</v>
      </c>
      <c r="W1" s="65" t="s">
        <v>29</v>
      </c>
      <c r="X1" s="65" t="s">
        <v>36</v>
      </c>
      <c r="Y1" s="65" t="s">
        <v>30</v>
      </c>
      <c r="Z1" s="65" t="s">
        <v>31</v>
      </c>
    </row>
    <row r="2" spans="1:26" s="28" customFormat="1" x14ac:dyDescent="0.25">
      <c r="A2" s="111" t="s">
        <v>412</v>
      </c>
      <c r="B2" s="111" t="s">
        <v>413</v>
      </c>
      <c r="C2" s="253" t="s">
        <v>124</v>
      </c>
      <c r="D2" s="26" t="s">
        <v>22</v>
      </c>
      <c r="E2" s="155">
        <v>35</v>
      </c>
      <c r="F2" s="155">
        <v>37</v>
      </c>
      <c r="G2" s="155">
        <v>36</v>
      </c>
      <c r="H2" s="155">
        <v>36</v>
      </c>
      <c r="I2" s="24">
        <f t="shared" ref="I2:I19" si="0">AVERAGE(E2,F2,G2,H2)</f>
        <v>36</v>
      </c>
      <c r="J2" s="24">
        <f t="shared" ref="J2:J19" si="1">I2*2</f>
        <v>72</v>
      </c>
      <c r="K2" s="155">
        <v>72</v>
      </c>
      <c r="L2" s="155">
        <v>76</v>
      </c>
      <c r="M2" s="28">
        <v>72</v>
      </c>
      <c r="N2" s="30"/>
      <c r="O2" s="29">
        <f t="shared" ref="O2:O19" si="2">AVERAGE(K2,L2,M2,N2)</f>
        <v>73.33</v>
      </c>
      <c r="P2" s="30">
        <v>40</v>
      </c>
      <c r="Q2" s="167">
        <v>40</v>
      </c>
      <c r="R2" s="28">
        <v>38</v>
      </c>
      <c r="S2" s="29">
        <f t="shared" ref="S2:S19" si="3">SUM(J2 + O2 +P2 + Q2 + R2)</f>
        <v>263.33</v>
      </c>
      <c r="T2" s="34" t="b">
        <f t="shared" ref="T2:T19" si="4">IF(J2,J2&gt;=56,J2&lt;56)</f>
        <v>1</v>
      </c>
      <c r="U2" s="34" t="b">
        <f t="shared" ref="U2:U19" si="5">IF(O2,O2&gt;=56,O2&lt;56)</f>
        <v>1</v>
      </c>
      <c r="V2" s="65" t="b">
        <f t="shared" ref="V2:V19" si="6">IF(P2,P2=40)</f>
        <v>1</v>
      </c>
      <c r="W2" s="65" t="b">
        <f t="shared" ref="W2:W19" si="7">IF(Q2,Q2&gt;=32,Q2&lt;32)</f>
        <v>1</v>
      </c>
      <c r="X2" s="65" t="b">
        <f t="shared" ref="X2:X19" si="8">IF(R2,R2&gt;=35,R2&lt;35)</f>
        <v>1</v>
      </c>
      <c r="Y2" s="65" t="b">
        <f t="shared" ref="Y2:Y11" si="9">IF(S2,S2&gt;=207,S2&lt;207)</f>
        <v>1</v>
      </c>
      <c r="Z2" s="65" t="b">
        <f t="shared" ref="Z2:Z19" si="10">AND(T2:Y2)</f>
        <v>1</v>
      </c>
    </row>
    <row r="3" spans="1:26" s="28" customFormat="1" x14ac:dyDescent="0.25">
      <c r="A3" s="111" t="s">
        <v>549</v>
      </c>
      <c r="B3" s="111" t="s">
        <v>550</v>
      </c>
      <c r="C3" s="253" t="s">
        <v>124</v>
      </c>
      <c r="D3" s="26" t="s">
        <v>0</v>
      </c>
      <c r="E3" s="155">
        <v>33</v>
      </c>
      <c r="F3" s="155">
        <v>35</v>
      </c>
      <c r="G3" s="155">
        <v>37</v>
      </c>
      <c r="H3" s="155">
        <v>35</v>
      </c>
      <c r="I3" s="24">
        <f t="shared" si="0"/>
        <v>35</v>
      </c>
      <c r="J3" s="24">
        <f t="shared" si="1"/>
        <v>70</v>
      </c>
      <c r="K3" s="155">
        <v>53</v>
      </c>
      <c r="L3" s="155">
        <v>68</v>
      </c>
      <c r="M3" s="28">
        <v>73</v>
      </c>
      <c r="N3" s="30"/>
      <c r="O3" s="29">
        <f t="shared" si="2"/>
        <v>64.67</v>
      </c>
      <c r="P3" s="30">
        <v>40</v>
      </c>
      <c r="Q3" s="167">
        <v>35</v>
      </c>
      <c r="R3" s="28">
        <v>43</v>
      </c>
      <c r="S3" s="29">
        <f t="shared" si="3"/>
        <v>252.67</v>
      </c>
      <c r="T3" s="34" t="b">
        <f t="shared" si="4"/>
        <v>1</v>
      </c>
      <c r="U3" s="34" t="b">
        <f t="shared" si="5"/>
        <v>1</v>
      </c>
      <c r="V3" s="65" t="b">
        <f t="shared" si="6"/>
        <v>1</v>
      </c>
      <c r="W3" s="65" t="b">
        <f t="shared" si="7"/>
        <v>1</v>
      </c>
      <c r="X3" s="65" t="b">
        <f t="shared" si="8"/>
        <v>1</v>
      </c>
      <c r="Y3" s="65" t="b">
        <f t="shared" si="9"/>
        <v>1</v>
      </c>
      <c r="Z3" s="65" t="b">
        <f t="shared" si="10"/>
        <v>1</v>
      </c>
    </row>
    <row r="4" spans="1:26" s="28" customFormat="1" x14ac:dyDescent="0.25">
      <c r="A4" s="111" t="s">
        <v>343</v>
      </c>
      <c r="B4" s="111" t="s">
        <v>344</v>
      </c>
      <c r="C4" s="253" t="s">
        <v>124</v>
      </c>
      <c r="D4" s="26" t="s">
        <v>21</v>
      </c>
      <c r="E4" s="155">
        <v>37</v>
      </c>
      <c r="F4" s="155">
        <v>34</v>
      </c>
      <c r="G4" s="155">
        <v>38</v>
      </c>
      <c r="H4" s="155">
        <v>37</v>
      </c>
      <c r="I4" s="24">
        <f t="shared" si="0"/>
        <v>36.5</v>
      </c>
      <c r="J4" s="24">
        <f t="shared" si="1"/>
        <v>73</v>
      </c>
      <c r="K4" s="155">
        <v>41</v>
      </c>
      <c r="L4" s="155">
        <v>41</v>
      </c>
      <c r="M4" s="28">
        <v>55</v>
      </c>
      <c r="N4" s="30"/>
      <c r="O4" s="29">
        <f t="shared" si="2"/>
        <v>45.67</v>
      </c>
      <c r="P4" s="30">
        <v>40</v>
      </c>
      <c r="Q4" s="167">
        <v>32.5</v>
      </c>
      <c r="R4" s="28">
        <v>41</v>
      </c>
      <c r="S4" s="29">
        <f t="shared" si="3"/>
        <v>232.17</v>
      </c>
      <c r="T4" s="34" t="b">
        <f t="shared" si="4"/>
        <v>1</v>
      </c>
      <c r="U4" s="34" t="b">
        <f t="shared" si="5"/>
        <v>0</v>
      </c>
      <c r="V4" s="65" t="b">
        <f t="shared" si="6"/>
        <v>1</v>
      </c>
      <c r="W4" s="65" t="b">
        <f t="shared" si="7"/>
        <v>1</v>
      </c>
      <c r="X4" s="65" t="b">
        <f t="shared" si="8"/>
        <v>1</v>
      </c>
      <c r="Y4" s="65" t="b">
        <f t="shared" si="9"/>
        <v>1</v>
      </c>
      <c r="Z4" s="65" t="b">
        <f t="shared" si="10"/>
        <v>0</v>
      </c>
    </row>
    <row r="5" spans="1:26" s="28" customFormat="1" x14ac:dyDescent="0.25">
      <c r="A5" s="111" t="s">
        <v>205</v>
      </c>
      <c r="B5" s="111" t="s">
        <v>206</v>
      </c>
      <c r="C5" s="253" t="s">
        <v>124</v>
      </c>
      <c r="D5" s="26" t="s">
        <v>19</v>
      </c>
      <c r="E5" s="155">
        <v>32</v>
      </c>
      <c r="F5" s="155">
        <v>36</v>
      </c>
      <c r="G5" s="155">
        <v>36</v>
      </c>
      <c r="H5" s="155">
        <v>37</v>
      </c>
      <c r="I5" s="24">
        <f t="shared" si="0"/>
        <v>35.25</v>
      </c>
      <c r="J5" s="24">
        <f t="shared" si="1"/>
        <v>70.5</v>
      </c>
      <c r="K5" s="155">
        <v>47</v>
      </c>
      <c r="L5" s="155">
        <v>64</v>
      </c>
      <c r="M5" s="28">
        <v>67</v>
      </c>
      <c r="N5" s="30"/>
      <c r="O5" s="29">
        <f t="shared" si="2"/>
        <v>59.33</v>
      </c>
      <c r="P5" s="30">
        <v>40</v>
      </c>
      <c r="Q5" s="30">
        <v>42</v>
      </c>
      <c r="R5" s="28">
        <v>41</v>
      </c>
      <c r="S5" s="29">
        <f t="shared" si="3"/>
        <v>252.83</v>
      </c>
      <c r="T5" s="34" t="b">
        <f t="shared" si="4"/>
        <v>1</v>
      </c>
      <c r="U5" s="34" t="b">
        <f t="shared" si="5"/>
        <v>1</v>
      </c>
      <c r="V5" s="65" t="b">
        <f t="shared" si="6"/>
        <v>1</v>
      </c>
      <c r="W5" s="65" t="b">
        <f t="shared" si="7"/>
        <v>1</v>
      </c>
      <c r="X5" s="65" t="b">
        <f t="shared" si="8"/>
        <v>1</v>
      </c>
      <c r="Y5" s="65" t="b">
        <f t="shared" si="9"/>
        <v>1</v>
      </c>
      <c r="Z5" s="65" t="b">
        <f t="shared" si="10"/>
        <v>1</v>
      </c>
    </row>
    <row r="6" spans="1:26" s="28" customFormat="1" x14ac:dyDescent="0.25">
      <c r="A6" s="111" t="s">
        <v>625</v>
      </c>
      <c r="B6" s="111" t="s">
        <v>626</v>
      </c>
      <c r="C6" s="253" t="s">
        <v>124</v>
      </c>
      <c r="D6" s="26" t="s">
        <v>24</v>
      </c>
      <c r="E6" s="155">
        <v>28</v>
      </c>
      <c r="F6" s="155">
        <v>38</v>
      </c>
      <c r="G6" s="155">
        <v>37</v>
      </c>
      <c r="H6" s="155">
        <v>34</v>
      </c>
      <c r="I6" s="24">
        <f t="shared" si="0"/>
        <v>34.25</v>
      </c>
      <c r="J6" s="24">
        <f t="shared" si="1"/>
        <v>68.5</v>
      </c>
      <c r="K6" s="155">
        <v>70</v>
      </c>
      <c r="L6" s="155">
        <v>67</v>
      </c>
      <c r="M6" s="28">
        <v>73</v>
      </c>
      <c r="N6" s="30"/>
      <c r="O6" s="29">
        <f t="shared" si="2"/>
        <v>70</v>
      </c>
      <c r="P6" s="30">
        <v>40</v>
      </c>
      <c r="Q6" s="167">
        <v>37</v>
      </c>
      <c r="R6" s="30">
        <v>36</v>
      </c>
      <c r="S6" s="29">
        <f t="shared" si="3"/>
        <v>251.5</v>
      </c>
      <c r="T6" s="34" t="b">
        <f t="shared" si="4"/>
        <v>1</v>
      </c>
      <c r="U6" s="34" t="b">
        <f t="shared" si="5"/>
        <v>1</v>
      </c>
      <c r="V6" s="65" t="b">
        <f t="shared" si="6"/>
        <v>1</v>
      </c>
      <c r="W6" s="65" t="b">
        <f t="shared" si="7"/>
        <v>1</v>
      </c>
      <c r="X6" s="65" t="b">
        <f t="shared" si="8"/>
        <v>1</v>
      </c>
      <c r="Y6" s="65" t="b">
        <f t="shared" si="9"/>
        <v>1</v>
      </c>
      <c r="Z6" s="65" t="b">
        <f t="shared" si="10"/>
        <v>1</v>
      </c>
    </row>
    <row r="7" spans="1:26" s="28" customFormat="1" x14ac:dyDescent="0.25">
      <c r="A7" s="111" t="s">
        <v>432</v>
      </c>
      <c r="B7" s="111" t="s">
        <v>433</v>
      </c>
      <c r="C7" s="253" t="s">
        <v>124</v>
      </c>
      <c r="D7" s="26" t="s">
        <v>22</v>
      </c>
      <c r="E7" s="155">
        <v>37</v>
      </c>
      <c r="F7" s="155">
        <v>38</v>
      </c>
      <c r="G7" s="155">
        <v>37</v>
      </c>
      <c r="H7" s="155">
        <v>36</v>
      </c>
      <c r="I7" s="24">
        <f t="shared" si="0"/>
        <v>37</v>
      </c>
      <c r="J7" s="24">
        <f t="shared" si="1"/>
        <v>74</v>
      </c>
      <c r="K7" s="155">
        <v>64</v>
      </c>
      <c r="L7" s="155">
        <v>61</v>
      </c>
      <c r="M7" s="28">
        <v>65</v>
      </c>
      <c r="N7" s="30"/>
      <c r="O7" s="29">
        <f t="shared" si="2"/>
        <v>63.33</v>
      </c>
      <c r="P7" s="30">
        <v>40</v>
      </c>
      <c r="Q7" s="167">
        <v>35</v>
      </c>
      <c r="R7" s="28">
        <v>42</v>
      </c>
      <c r="S7" s="29">
        <f t="shared" si="3"/>
        <v>254.33</v>
      </c>
      <c r="T7" s="34" t="b">
        <f t="shared" si="4"/>
        <v>1</v>
      </c>
      <c r="U7" s="34" t="b">
        <f t="shared" si="5"/>
        <v>1</v>
      </c>
      <c r="V7" s="65" t="b">
        <f t="shared" si="6"/>
        <v>1</v>
      </c>
      <c r="W7" s="65" t="b">
        <f t="shared" si="7"/>
        <v>1</v>
      </c>
      <c r="X7" s="65" t="b">
        <f t="shared" si="8"/>
        <v>1</v>
      </c>
      <c r="Y7" s="65" t="b">
        <f t="shared" si="9"/>
        <v>1</v>
      </c>
      <c r="Z7" s="65" t="b">
        <f t="shared" si="10"/>
        <v>1</v>
      </c>
    </row>
    <row r="8" spans="1:26" s="28" customFormat="1" x14ac:dyDescent="0.25">
      <c r="A8" s="111" t="s">
        <v>486</v>
      </c>
      <c r="B8" s="111" t="s">
        <v>487</v>
      </c>
      <c r="C8" s="253" t="s">
        <v>124</v>
      </c>
      <c r="D8" s="26" t="s">
        <v>23</v>
      </c>
      <c r="E8" s="155">
        <v>29</v>
      </c>
      <c r="F8" s="155">
        <v>31</v>
      </c>
      <c r="G8" s="155">
        <v>31</v>
      </c>
      <c r="H8" s="155">
        <v>36</v>
      </c>
      <c r="I8" s="24">
        <f t="shared" si="0"/>
        <v>31.75</v>
      </c>
      <c r="J8" s="24">
        <f t="shared" si="1"/>
        <v>63.5</v>
      </c>
      <c r="K8" s="155">
        <v>32</v>
      </c>
      <c r="L8" s="155">
        <v>49</v>
      </c>
      <c r="M8" s="28">
        <v>56</v>
      </c>
      <c r="N8" s="30"/>
      <c r="O8" s="29">
        <f t="shared" si="2"/>
        <v>45.67</v>
      </c>
      <c r="P8" s="30">
        <v>30</v>
      </c>
      <c r="Q8" s="167">
        <v>17</v>
      </c>
      <c r="R8" s="28">
        <v>35</v>
      </c>
      <c r="S8" s="29">
        <f t="shared" si="3"/>
        <v>191.17</v>
      </c>
      <c r="T8" s="34" t="b">
        <f t="shared" si="4"/>
        <v>1</v>
      </c>
      <c r="U8" s="34" t="b">
        <f t="shared" si="5"/>
        <v>0</v>
      </c>
      <c r="V8" s="65" t="b">
        <f t="shared" si="6"/>
        <v>0</v>
      </c>
      <c r="W8" s="65" t="b">
        <f t="shared" si="7"/>
        <v>0</v>
      </c>
      <c r="X8" s="65" t="b">
        <f t="shared" si="8"/>
        <v>1</v>
      </c>
      <c r="Y8" s="65" t="b">
        <f t="shared" si="9"/>
        <v>0</v>
      </c>
      <c r="Z8" s="65" t="b">
        <f t="shared" si="10"/>
        <v>0</v>
      </c>
    </row>
    <row r="9" spans="1:26" s="28" customFormat="1" x14ac:dyDescent="0.25">
      <c r="A9" s="111" t="s">
        <v>122</v>
      </c>
      <c r="B9" s="111" t="s">
        <v>123</v>
      </c>
      <c r="C9" s="253" t="s">
        <v>124</v>
      </c>
      <c r="D9" s="26" t="s">
        <v>16</v>
      </c>
      <c r="E9" s="155">
        <v>34</v>
      </c>
      <c r="F9" s="155">
        <v>35</v>
      </c>
      <c r="G9" s="155">
        <v>37</v>
      </c>
      <c r="H9" s="155">
        <v>37</v>
      </c>
      <c r="I9" s="24">
        <f t="shared" si="0"/>
        <v>35.75</v>
      </c>
      <c r="J9" s="24">
        <f t="shared" si="1"/>
        <v>71.5</v>
      </c>
      <c r="K9" s="155">
        <v>31</v>
      </c>
      <c r="L9" s="155">
        <v>74</v>
      </c>
      <c r="M9" s="28">
        <v>73</v>
      </c>
      <c r="N9" s="30"/>
      <c r="O9" s="29">
        <f t="shared" si="2"/>
        <v>59.33</v>
      </c>
      <c r="P9" s="30">
        <v>40</v>
      </c>
      <c r="Q9" s="30">
        <v>39</v>
      </c>
      <c r="R9" s="28">
        <v>38</v>
      </c>
      <c r="S9" s="29">
        <f t="shared" si="3"/>
        <v>247.83</v>
      </c>
      <c r="T9" s="34" t="b">
        <f t="shared" si="4"/>
        <v>1</v>
      </c>
      <c r="U9" s="34" t="b">
        <f t="shared" si="5"/>
        <v>1</v>
      </c>
      <c r="V9" s="65" t="b">
        <f t="shared" si="6"/>
        <v>1</v>
      </c>
      <c r="W9" s="65" t="b">
        <f t="shared" si="7"/>
        <v>1</v>
      </c>
      <c r="X9" s="65" t="b">
        <f t="shared" si="8"/>
        <v>1</v>
      </c>
      <c r="Y9" s="65" t="b">
        <f t="shared" si="9"/>
        <v>1</v>
      </c>
      <c r="Z9" s="65" t="b">
        <f t="shared" si="10"/>
        <v>1</v>
      </c>
    </row>
    <row r="10" spans="1:26" s="28" customFormat="1" x14ac:dyDescent="0.25">
      <c r="A10" s="111" t="s">
        <v>577</v>
      </c>
      <c r="B10" s="111" t="s">
        <v>578</v>
      </c>
      <c r="C10" s="253" t="s">
        <v>124</v>
      </c>
      <c r="D10" s="26" t="s">
        <v>0</v>
      </c>
      <c r="E10" s="155">
        <v>31</v>
      </c>
      <c r="F10" s="155">
        <v>35</v>
      </c>
      <c r="G10" s="155">
        <v>37</v>
      </c>
      <c r="H10" s="155">
        <v>36</v>
      </c>
      <c r="I10" s="24">
        <f t="shared" si="0"/>
        <v>34.75</v>
      </c>
      <c r="J10" s="24">
        <f t="shared" si="1"/>
        <v>69.5</v>
      </c>
      <c r="K10" s="155">
        <v>44</v>
      </c>
      <c r="L10" s="155">
        <v>51</v>
      </c>
      <c r="M10" s="155">
        <v>47</v>
      </c>
      <c r="N10" s="30"/>
      <c r="O10" s="29">
        <f t="shared" si="2"/>
        <v>47.33</v>
      </c>
      <c r="P10" s="30">
        <v>40</v>
      </c>
      <c r="Q10" s="167">
        <v>34</v>
      </c>
      <c r="R10" s="28">
        <v>44</v>
      </c>
      <c r="S10" s="29">
        <f t="shared" si="3"/>
        <v>234.83</v>
      </c>
      <c r="T10" s="34" t="b">
        <f t="shared" si="4"/>
        <v>1</v>
      </c>
      <c r="U10" s="34" t="b">
        <f t="shared" si="5"/>
        <v>0</v>
      </c>
      <c r="V10" s="65" t="b">
        <f t="shared" si="6"/>
        <v>1</v>
      </c>
      <c r="W10" s="65" t="b">
        <f t="shared" si="7"/>
        <v>1</v>
      </c>
      <c r="X10" s="65" t="b">
        <f t="shared" si="8"/>
        <v>1</v>
      </c>
      <c r="Y10" s="65" t="b">
        <f t="shared" si="9"/>
        <v>1</v>
      </c>
      <c r="Z10" s="65" t="b">
        <f t="shared" si="10"/>
        <v>0</v>
      </c>
    </row>
    <row r="11" spans="1:26" s="28" customFormat="1" x14ac:dyDescent="0.25">
      <c r="A11" s="111" t="s">
        <v>650</v>
      </c>
      <c r="B11" s="111" t="s">
        <v>651</v>
      </c>
      <c r="C11" s="253" t="s">
        <v>124</v>
      </c>
      <c r="D11" s="26" t="s">
        <v>24</v>
      </c>
      <c r="E11" s="155">
        <v>34</v>
      </c>
      <c r="F11" s="155">
        <v>37</v>
      </c>
      <c r="G11" s="155">
        <v>39</v>
      </c>
      <c r="H11" s="155">
        <v>36</v>
      </c>
      <c r="I11" s="24">
        <f t="shared" si="0"/>
        <v>36.5</v>
      </c>
      <c r="J11" s="24">
        <f t="shared" si="1"/>
        <v>73</v>
      </c>
      <c r="K11" s="155">
        <v>65</v>
      </c>
      <c r="L11" s="155">
        <v>59</v>
      </c>
      <c r="M11" s="28">
        <v>70</v>
      </c>
      <c r="N11" s="30"/>
      <c r="O11" s="29">
        <f t="shared" si="2"/>
        <v>64.67</v>
      </c>
      <c r="P11" s="30">
        <v>40</v>
      </c>
      <c r="Q11" s="167">
        <v>35</v>
      </c>
      <c r="R11" s="30">
        <v>43</v>
      </c>
      <c r="S11" s="29">
        <f t="shared" si="3"/>
        <v>255.67</v>
      </c>
      <c r="T11" s="34" t="b">
        <f t="shared" si="4"/>
        <v>1</v>
      </c>
      <c r="U11" s="34" t="b">
        <f t="shared" si="5"/>
        <v>1</v>
      </c>
      <c r="V11" s="65" t="b">
        <f t="shared" si="6"/>
        <v>1</v>
      </c>
      <c r="W11" s="65" t="b">
        <f t="shared" si="7"/>
        <v>1</v>
      </c>
      <c r="X11" s="65" t="b">
        <f t="shared" si="8"/>
        <v>1</v>
      </c>
      <c r="Y11" s="65" t="b">
        <f t="shared" si="9"/>
        <v>1</v>
      </c>
      <c r="Z11" s="65" t="b">
        <f t="shared" si="10"/>
        <v>1</v>
      </c>
    </row>
    <row r="12" spans="1:26" s="28" customFormat="1" x14ac:dyDescent="0.25">
      <c r="A12" s="111" t="s">
        <v>791</v>
      </c>
      <c r="B12" s="111" t="s">
        <v>792</v>
      </c>
      <c r="C12" s="253" t="s">
        <v>124</v>
      </c>
      <c r="D12" s="26" t="s">
        <v>26</v>
      </c>
      <c r="E12" s="155">
        <v>34</v>
      </c>
      <c r="F12" s="155">
        <v>39</v>
      </c>
      <c r="G12" s="155">
        <v>35</v>
      </c>
      <c r="H12" s="155">
        <v>39</v>
      </c>
      <c r="I12" s="24">
        <f t="shared" si="0"/>
        <v>36.75</v>
      </c>
      <c r="J12" s="24">
        <f t="shared" si="1"/>
        <v>73.5</v>
      </c>
      <c r="K12" s="155">
        <v>63</v>
      </c>
      <c r="L12" s="155">
        <v>72</v>
      </c>
      <c r="M12" s="28">
        <v>67</v>
      </c>
      <c r="N12" s="30"/>
      <c r="O12" s="29">
        <f t="shared" si="2"/>
        <v>67.33</v>
      </c>
      <c r="P12" s="30">
        <v>40</v>
      </c>
      <c r="Q12" s="167">
        <v>36</v>
      </c>
      <c r="R12" s="28">
        <v>42</v>
      </c>
      <c r="S12" s="29">
        <f t="shared" si="3"/>
        <v>258.83</v>
      </c>
      <c r="T12" s="34" t="b">
        <f t="shared" si="4"/>
        <v>1</v>
      </c>
      <c r="U12" s="34" t="b">
        <f t="shared" si="5"/>
        <v>1</v>
      </c>
      <c r="V12" s="65" t="b">
        <f t="shared" si="6"/>
        <v>1</v>
      </c>
      <c r="W12" s="65" t="b">
        <f t="shared" si="7"/>
        <v>1</v>
      </c>
      <c r="X12" s="65" t="b">
        <f t="shared" si="8"/>
        <v>1</v>
      </c>
      <c r="Y12" s="65" t="b">
        <f>IF(S12,S12&gt;=200,S12&lt;200)</f>
        <v>1</v>
      </c>
      <c r="Z12" s="65" t="b">
        <f t="shared" si="10"/>
        <v>1</v>
      </c>
    </row>
    <row r="13" spans="1:26" s="28" customFormat="1" x14ac:dyDescent="0.25">
      <c r="A13" s="111" t="s">
        <v>159</v>
      </c>
      <c r="B13" s="111" t="s">
        <v>160</v>
      </c>
      <c r="C13" s="253" t="s">
        <v>124</v>
      </c>
      <c r="D13" s="26" t="s">
        <v>16</v>
      </c>
      <c r="E13" s="155">
        <v>34</v>
      </c>
      <c r="F13" s="155">
        <v>37</v>
      </c>
      <c r="G13" s="155">
        <v>37</v>
      </c>
      <c r="H13" s="155">
        <v>39</v>
      </c>
      <c r="I13" s="24">
        <f t="shared" si="0"/>
        <v>36.75</v>
      </c>
      <c r="J13" s="24">
        <f t="shared" si="1"/>
        <v>73.5</v>
      </c>
      <c r="K13" s="155">
        <v>70</v>
      </c>
      <c r="L13" s="155">
        <v>79</v>
      </c>
      <c r="M13" s="28">
        <v>76</v>
      </c>
      <c r="N13" s="30"/>
      <c r="O13" s="29">
        <f t="shared" si="2"/>
        <v>75</v>
      </c>
      <c r="P13" s="30">
        <v>40</v>
      </c>
      <c r="Q13" s="30">
        <v>45</v>
      </c>
      <c r="R13" s="28">
        <v>43</v>
      </c>
      <c r="S13" s="29">
        <f t="shared" si="3"/>
        <v>276.5</v>
      </c>
      <c r="T13" s="34" t="b">
        <f t="shared" si="4"/>
        <v>1</v>
      </c>
      <c r="U13" s="34" t="b">
        <f t="shared" si="5"/>
        <v>1</v>
      </c>
      <c r="V13" s="65" t="b">
        <f t="shared" si="6"/>
        <v>1</v>
      </c>
      <c r="W13" s="65" t="b">
        <f t="shared" si="7"/>
        <v>1</v>
      </c>
      <c r="X13" s="65" t="b">
        <f t="shared" si="8"/>
        <v>1</v>
      </c>
      <c r="Y13" s="65" t="b">
        <f>IF(S13,S13&gt;=207,S13&lt;207)</f>
        <v>1</v>
      </c>
      <c r="Z13" s="65" t="b">
        <f t="shared" si="10"/>
        <v>1</v>
      </c>
    </row>
    <row r="14" spans="1:26" s="28" customFormat="1" x14ac:dyDescent="0.25">
      <c r="A14" s="111" t="s">
        <v>303</v>
      </c>
      <c r="B14" s="111" t="s">
        <v>304</v>
      </c>
      <c r="C14" s="253" t="s">
        <v>124</v>
      </c>
      <c r="D14" s="26" t="s">
        <v>20</v>
      </c>
      <c r="E14" s="155">
        <v>35</v>
      </c>
      <c r="F14" s="155">
        <v>36</v>
      </c>
      <c r="G14" s="155">
        <v>38</v>
      </c>
      <c r="H14" s="155">
        <v>38</v>
      </c>
      <c r="I14" s="24">
        <f t="shared" si="0"/>
        <v>36.75</v>
      </c>
      <c r="J14" s="24">
        <f t="shared" si="1"/>
        <v>73.5</v>
      </c>
      <c r="K14" s="155">
        <v>60</v>
      </c>
      <c r="L14" s="155">
        <v>65</v>
      </c>
      <c r="M14" s="28">
        <v>71</v>
      </c>
      <c r="N14" s="30"/>
      <c r="O14" s="29">
        <f t="shared" si="2"/>
        <v>65.33</v>
      </c>
      <c r="P14" s="30">
        <v>40</v>
      </c>
      <c r="Q14" s="167">
        <v>38</v>
      </c>
      <c r="R14" s="28">
        <v>39</v>
      </c>
      <c r="S14" s="29">
        <f t="shared" si="3"/>
        <v>255.83</v>
      </c>
      <c r="T14" s="34" t="b">
        <f t="shared" si="4"/>
        <v>1</v>
      </c>
      <c r="U14" s="34" t="b">
        <f t="shared" si="5"/>
        <v>1</v>
      </c>
      <c r="V14" s="65" t="b">
        <f t="shared" si="6"/>
        <v>1</v>
      </c>
      <c r="W14" s="65" t="b">
        <f t="shared" si="7"/>
        <v>1</v>
      </c>
      <c r="X14" s="65" t="b">
        <f t="shared" si="8"/>
        <v>1</v>
      </c>
      <c r="Y14" s="65" t="b">
        <f>IF(S14,S14&gt;=207,S14&lt;207)</f>
        <v>1</v>
      </c>
      <c r="Z14" s="65" t="b">
        <f t="shared" si="10"/>
        <v>1</v>
      </c>
    </row>
    <row r="15" spans="1:26" s="28" customFormat="1" x14ac:dyDescent="0.25">
      <c r="A15" s="111" t="s">
        <v>245</v>
      </c>
      <c r="B15" s="111" t="s">
        <v>246</v>
      </c>
      <c r="C15" s="253" t="s">
        <v>124</v>
      </c>
      <c r="D15" s="26" t="s">
        <v>19</v>
      </c>
      <c r="E15" s="155">
        <v>26</v>
      </c>
      <c r="F15" s="155">
        <v>37</v>
      </c>
      <c r="G15" s="155">
        <v>34</v>
      </c>
      <c r="H15" s="155">
        <v>37</v>
      </c>
      <c r="I15" s="24">
        <f t="shared" si="0"/>
        <v>33.5</v>
      </c>
      <c r="J15" s="24">
        <f t="shared" si="1"/>
        <v>67</v>
      </c>
      <c r="K15" s="155">
        <v>39</v>
      </c>
      <c r="L15" s="155">
        <v>71</v>
      </c>
      <c r="M15" s="28">
        <v>65</v>
      </c>
      <c r="N15" s="30"/>
      <c r="O15" s="29">
        <f t="shared" si="2"/>
        <v>58.33</v>
      </c>
      <c r="P15" s="30">
        <v>40</v>
      </c>
      <c r="Q15" s="30">
        <v>36</v>
      </c>
      <c r="R15" s="28">
        <v>43</v>
      </c>
      <c r="S15" s="29">
        <f t="shared" si="3"/>
        <v>244.33</v>
      </c>
      <c r="T15" s="34" t="b">
        <f t="shared" si="4"/>
        <v>1</v>
      </c>
      <c r="U15" s="34" t="b">
        <f t="shared" si="5"/>
        <v>1</v>
      </c>
      <c r="V15" s="65" t="b">
        <f t="shared" si="6"/>
        <v>1</v>
      </c>
      <c r="W15" s="65" t="b">
        <f t="shared" si="7"/>
        <v>1</v>
      </c>
      <c r="X15" s="65" t="b">
        <f t="shared" si="8"/>
        <v>1</v>
      </c>
      <c r="Y15" s="65" t="b">
        <f>IF(S15,S15&gt;=207,S15&lt;207)</f>
        <v>1</v>
      </c>
      <c r="Z15" s="65" t="b">
        <f t="shared" si="10"/>
        <v>1</v>
      </c>
    </row>
    <row r="16" spans="1:26" s="28" customFormat="1" x14ac:dyDescent="0.25">
      <c r="A16" s="111" t="s">
        <v>800</v>
      </c>
      <c r="B16" s="111" t="s">
        <v>307</v>
      </c>
      <c r="C16" s="253" t="s">
        <v>124</v>
      </c>
      <c r="D16" s="26" t="s">
        <v>26</v>
      </c>
      <c r="E16" s="155">
        <v>32</v>
      </c>
      <c r="F16" s="155">
        <v>36</v>
      </c>
      <c r="G16" s="155">
        <v>35</v>
      </c>
      <c r="H16" s="155">
        <v>36</v>
      </c>
      <c r="I16" s="24">
        <f t="shared" si="0"/>
        <v>34.75</v>
      </c>
      <c r="J16" s="24">
        <f t="shared" si="1"/>
        <v>69.5</v>
      </c>
      <c r="K16" s="155">
        <v>51</v>
      </c>
      <c r="L16" s="155">
        <v>63</v>
      </c>
      <c r="M16" s="28">
        <v>61</v>
      </c>
      <c r="N16" s="30"/>
      <c r="O16" s="29">
        <f t="shared" si="2"/>
        <v>58.33</v>
      </c>
      <c r="P16" s="30">
        <v>40</v>
      </c>
      <c r="Q16" s="167">
        <v>39</v>
      </c>
      <c r="R16" s="28">
        <v>41</v>
      </c>
      <c r="S16" s="29">
        <f t="shared" si="3"/>
        <v>247.83</v>
      </c>
      <c r="T16" s="34" t="b">
        <f t="shared" si="4"/>
        <v>1</v>
      </c>
      <c r="U16" s="34" t="b">
        <f t="shared" si="5"/>
        <v>1</v>
      </c>
      <c r="V16" s="65" t="b">
        <f t="shared" si="6"/>
        <v>1</v>
      </c>
      <c r="W16" s="65" t="b">
        <f t="shared" si="7"/>
        <v>1</v>
      </c>
      <c r="X16" s="65" t="b">
        <f t="shared" si="8"/>
        <v>1</v>
      </c>
      <c r="Y16" s="65" t="b">
        <f>IF(S16,S16&gt;=200,S16&lt;200)</f>
        <v>1</v>
      </c>
      <c r="Z16" s="65" t="b">
        <f t="shared" si="10"/>
        <v>1</v>
      </c>
    </row>
    <row r="17" spans="1:26" s="28" customFormat="1" x14ac:dyDescent="0.25">
      <c r="A17" s="111" t="s">
        <v>725</v>
      </c>
      <c r="B17" s="111" t="s">
        <v>726</v>
      </c>
      <c r="C17" s="253" t="s">
        <v>124</v>
      </c>
      <c r="D17" s="26" t="s">
        <v>25</v>
      </c>
      <c r="E17" s="155">
        <v>34</v>
      </c>
      <c r="F17" s="155">
        <v>33</v>
      </c>
      <c r="G17" s="155">
        <v>36</v>
      </c>
      <c r="H17" s="155">
        <v>39</v>
      </c>
      <c r="I17" s="24">
        <f t="shared" si="0"/>
        <v>35.5</v>
      </c>
      <c r="J17" s="24">
        <f t="shared" si="1"/>
        <v>71</v>
      </c>
      <c r="K17" s="155">
        <v>52</v>
      </c>
      <c r="L17" s="155">
        <v>71</v>
      </c>
      <c r="M17" s="28">
        <v>71</v>
      </c>
      <c r="N17" s="30"/>
      <c r="O17" s="29">
        <f t="shared" si="2"/>
        <v>64.67</v>
      </c>
      <c r="P17" s="30">
        <v>40</v>
      </c>
      <c r="Q17" s="167">
        <v>38</v>
      </c>
      <c r="R17" s="30">
        <v>41</v>
      </c>
      <c r="S17" s="29">
        <f t="shared" si="3"/>
        <v>254.67</v>
      </c>
      <c r="T17" s="34" t="b">
        <f t="shared" si="4"/>
        <v>1</v>
      </c>
      <c r="U17" s="34" t="b">
        <f t="shared" si="5"/>
        <v>1</v>
      </c>
      <c r="V17" s="65" t="b">
        <f t="shared" si="6"/>
        <v>1</v>
      </c>
      <c r="W17" s="65" t="b">
        <f t="shared" si="7"/>
        <v>1</v>
      </c>
      <c r="X17" s="65" t="b">
        <f t="shared" si="8"/>
        <v>1</v>
      </c>
      <c r="Y17" s="65" t="b">
        <f>IF(S17,S17&gt;=200,S17&lt;200)</f>
        <v>1</v>
      </c>
      <c r="Z17" s="65" t="b">
        <f t="shared" si="10"/>
        <v>1</v>
      </c>
    </row>
    <row r="18" spans="1:26" s="28" customFormat="1" x14ac:dyDescent="0.25">
      <c r="A18" s="111" t="s">
        <v>523</v>
      </c>
      <c r="B18" s="111" t="s">
        <v>524</v>
      </c>
      <c r="C18" s="253" t="s">
        <v>124</v>
      </c>
      <c r="D18" s="26" t="s">
        <v>23</v>
      </c>
      <c r="E18" s="155">
        <v>32</v>
      </c>
      <c r="F18" s="155">
        <v>37</v>
      </c>
      <c r="G18" s="155">
        <v>33</v>
      </c>
      <c r="H18" s="155">
        <v>38</v>
      </c>
      <c r="I18" s="24">
        <f t="shared" si="0"/>
        <v>35</v>
      </c>
      <c r="J18" s="24">
        <f t="shared" si="1"/>
        <v>70</v>
      </c>
      <c r="K18" s="155">
        <v>60</v>
      </c>
      <c r="L18" s="155">
        <v>74</v>
      </c>
      <c r="M18" s="28">
        <v>73</v>
      </c>
      <c r="N18" s="30"/>
      <c r="O18" s="29">
        <f t="shared" si="2"/>
        <v>69</v>
      </c>
      <c r="P18" s="30">
        <v>30</v>
      </c>
      <c r="Q18" s="167">
        <v>40</v>
      </c>
      <c r="R18" s="28">
        <v>39</v>
      </c>
      <c r="S18" s="29">
        <f t="shared" si="3"/>
        <v>248</v>
      </c>
      <c r="T18" s="34" t="b">
        <f t="shared" si="4"/>
        <v>1</v>
      </c>
      <c r="U18" s="34" t="b">
        <f t="shared" si="5"/>
        <v>1</v>
      </c>
      <c r="V18" s="65" t="b">
        <f t="shared" si="6"/>
        <v>0</v>
      </c>
      <c r="W18" s="65" t="b">
        <f t="shared" si="7"/>
        <v>1</v>
      </c>
      <c r="X18" s="65" t="b">
        <f t="shared" si="8"/>
        <v>1</v>
      </c>
      <c r="Y18" s="65" t="b">
        <f>IF(S18,S18&gt;=207,S18&lt;207)</f>
        <v>1</v>
      </c>
      <c r="Z18" s="65" t="b">
        <f t="shared" si="10"/>
        <v>0</v>
      </c>
    </row>
    <row r="19" spans="1:26" s="28" customFormat="1" x14ac:dyDescent="0.25">
      <c r="A19" s="111" t="s">
        <v>183</v>
      </c>
      <c r="B19" s="111" t="s">
        <v>184</v>
      </c>
      <c r="C19" s="253" t="s">
        <v>124</v>
      </c>
      <c r="D19" s="26" t="s">
        <v>16</v>
      </c>
      <c r="E19" s="155">
        <v>35</v>
      </c>
      <c r="F19" s="155">
        <v>37</v>
      </c>
      <c r="G19" s="155">
        <v>35</v>
      </c>
      <c r="H19" s="155">
        <v>38</v>
      </c>
      <c r="I19" s="24">
        <f t="shared" si="0"/>
        <v>36.25</v>
      </c>
      <c r="J19" s="24">
        <f t="shared" si="1"/>
        <v>72.5</v>
      </c>
      <c r="K19" s="155">
        <v>59</v>
      </c>
      <c r="L19" s="155">
        <v>69</v>
      </c>
      <c r="M19" s="28">
        <v>64</v>
      </c>
      <c r="N19" s="30"/>
      <c r="O19" s="29">
        <f t="shared" si="2"/>
        <v>64</v>
      </c>
      <c r="P19" s="30">
        <v>40</v>
      </c>
      <c r="Q19" s="30">
        <v>36</v>
      </c>
      <c r="R19" s="28">
        <v>42</v>
      </c>
      <c r="S19" s="29">
        <f t="shared" si="3"/>
        <v>254.5</v>
      </c>
      <c r="T19" s="34" t="b">
        <f t="shared" si="4"/>
        <v>1</v>
      </c>
      <c r="U19" s="34" t="b">
        <f t="shared" si="5"/>
        <v>1</v>
      </c>
      <c r="V19" s="65" t="b">
        <f t="shared" si="6"/>
        <v>1</v>
      </c>
      <c r="W19" s="65" t="b">
        <f t="shared" si="7"/>
        <v>1</v>
      </c>
      <c r="X19" s="65" t="b">
        <f t="shared" si="8"/>
        <v>1</v>
      </c>
      <c r="Y19" s="65" t="b">
        <f>IF(S19,S19&gt;=207,S19&lt;207)</f>
        <v>1</v>
      </c>
      <c r="Z19" s="65" t="b">
        <f t="shared" si="10"/>
        <v>1</v>
      </c>
    </row>
    <row r="20" spans="1:26" s="175" customFormat="1" x14ac:dyDescent="0.25">
      <c r="A20" s="176"/>
      <c r="B20" s="177"/>
      <c r="C20" s="244"/>
      <c r="D20" s="246"/>
      <c r="E20" s="179"/>
      <c r="F20" s="179"/>
      <c r="G20" s="179"/>
      <c r="H20" s="179"/>
      <c r="I20" s="179"/>
      <c r="J20" s="179"/>
      <c r="K20" s="179"/>
      <c r="L20" s="179"/>
      <c r="M20" s="179"/>
      <c r="N20" s="179"/>
      <c r="O20" s="179"/>
      <c r="P20" s="179"/>
      <c r="Q20" s="180"/>
      <c r="R20" s="180"/>
      <c r="U20" s="147"/>
      <c r="V20" s="176"/>
    </row>
    <row r="21" spans="1:26" s="175" customFormat="1" x14ac:dyDescent="0.25">
      <c r="A21" s="176"/>
      <c r="B21" s="177"/>
      <c r="C21" s="244"/>
      <c r="D21" s="246"/>
      <c r="E21" s="179"/>
      <c r="F21" s="179"/>
      <c r="G21" s="179"/>
      <c r="H21" s="179"/>
      <c r="I21" s="179"/>
      <c r="J21" s="179"/>
      <c r="K21" s="179"/>
      <c r="L21" s="179"/>
      <c r="M21" s="179"/>
      <c r="N21" s="179"/>
      <c r="O21" s="179"/>
      <c r="P21" s="179"/>
      <c r="Q21" s="180"/>
      <c r="R21" s="180"/>
      <c r="U21" s="147"/>
      <c r="V21" s="176"/>
    </row>
    <row r="22" spans="1:26" s="175" customFormat="1" ht="48" customHeight="1" x14ac:dyDescent="0.25">
      <c r="A22" s="181"/>
      <c r="B22" s="181"/>
      <c r="C22" s="147"/>
      <c r="D22" s="147"/>
      <c r="E22" s="246"/>
      <c r="F22" s="246"/>
      <c r="G22" s="179"/>
      <c r="H22" s="246"/>
      <c r="I22" s="147"/>
      <c r="J22" s="183"/>
      <c r="K22" s="182"/>
      <c r="L22" s="147"/>
      <c r="M22" s="147"/>
      <c r="N22" s="147"/>
    </row>
    <row r="23" spans="1:26" s="176" customFormat="1" x14ac:dyDescent="0.25">
      <c r="A23" s="185"/>
      <c r="B23" s="185"/>
      <c r="C23" s="186"/>
      <c r="D23" s="186"/>
      <c r="F23" s="187"/>
      <c r="G23" s="245"/>
      <c r="H23" s="187"/>
      <c r="I23" s="187"/>
      <c r="J23" s="187"/>
      <c r="K23" s="245"/>
      <c r="L23" s="190"/>
      <c r="M23" s="180"/>
      <c r="N23" s="147"/>
    </row>
    <row r="24" spans="1:26" s="175" customFormat="1" x14ac:dyDescent="0.25">
      <c r="A24" s="191"/>
      <c r="B24" s="191"/>
      <c r="C24" s="186"/>
      <c r="D24" s="186"/>
      <c r="F24" s="187"/>
      <c r="G24" s="245"/>
      <c r="H24" s="187"/>
      <c r="I24" s="187"/>
      <c r="J24" s="189"/>
      <c r="K24" s="245"/>
      <c r="L24" s="190"/>
      <c r="M24" s="180"/>
      <c r="N24" s="147"/>
    </row>
    <row r="25" spans="1:26" s="176" customFormat="1" x14ac:dyDescent="0.25">
      <c r="A25" s="185"/>
      <c r="B25" s="185"/>
      <c r="C25" s="186"/>
      <c r="D25" s="186"/>
      <c r="F25" s="187"/>
      <c r="G25" s="245"/>
      <c r="H25" s="187"/>
      <c r="I25" s="187"/>
      <c r="J25" s="187"/>
      <c r="K25" s="245"/>
      <c r="L25" s="190"/>
      <c r="M25" s="180"/>
      <c r="N25" s="147"/>
    </row>
    <row r="26" spans="1:26" s="175" customFormat="1" x14ac:dyDescent="0.25">
      <c r="A26" s="185"/>
      <c r="B26" s="185"/>
      <c r="C26" s="186"/>
      <c r="D26" s="186"/>
      <c r="F26" s="187"/>
      <c r="G26" s="245"/>
      <c r="H26" s="187"/>
      <c r="I26" s="187"/>
      <c r="J26" s="187"/>
      <c r="K26" s="245"/>
      <c r="L26" s="190"/>
      <c r="M26" s="180"/>
      <c r="N26" s="147"/>
    </row>
    <row r="27" spans="1:26" s="176" customFormat="1" x14ac:dyDescent="0.25">
      <c r="A27" s="185"/>
      <c r="B27" s="185"/>
      <c r="C27" s="186"/>
      <c r="D27" s="186"/>
      <c r="F27" s="187"/>
      <c r="G27" s="245"/>
      <c r="H27" s="187"/>
      <c r="I27" s="187"/>
      <c r="J27" s="189"/>
      <c r="K27" s="245"/>
      <c r="L27" s="190"/>
      <c r="M27" s="180"/>
      <c r="N27" s="147"/>
    </row>
    <row r="28" spans="1:26" s="175" customFormat="1" x14ac:dyDescent="0.25">
      <c r="A28" s="185"/>
      <c r="B28" s="185"/>
      <c r="C28" s="186"/>
      <c r="D28" s="186"/>
      <c r="F28" s="187"/>
      <c r="G28" s="245"/>
      <c r="H28" s="187"/>
      <c r="I28" s="187"/>
      <c r="J28" s="187"/>
      <c r="K28" s="245"/>
      <c r="L28" s="190"/>
      <c r="M28" s="180"/>
      <c r="N28" s="147"/>
    </row>
    <row r="29" spans="1:26" s="175" customFormat="1" x14ac:dyDescent="0.25">
      <c r="A29" s="185"/>
      <c r="B29" s="185"/>
      <c r="C29" s="186"/>
      <c r="D29" s="186"/>
      <c r="F29" s="187"/>
      <c r="G29" s="245"/>
      <c r="H29" s="187"/>
      <c r="I29" s="187"/>
      <c r="J29" s="187"/>
      <c r="K29" s="245"/>
      <c r="L29" s="190"/>
      <c r="M29" s="180"/>
      <c r="N29" s="147"/>
    </row>
    <row r="30" spans="1:26" s="176" customFormat="1" x14ac:dyDescent="0.25">
      <c r="A30" s="185"/>
      <c r="B30" s="185"/>
      <c r="C30" s="186"/>
      <c r="D30" s="186"/>
      <c r="F30" s="187"/>
      <c r="G30" s="245"/>
      <c r="H30" s="187"/>
      <c r="I30" s="187"/>
      <c r="J30" s="189"/>
      <c r="K30" s="245"/>
      <c r="L30" s="190"/>
      <c r="M30" s="180"/>
      <c r="N30" s="147"/>
    </row>
    <row r="31" spans="1:26" s="175" customFormat="1" x14ac:dyDescent="0.25">
      <c r="A31" s="185"/>
      <c r="B31" s="185"/>
      <c r="C31" s="186"/>
      <c r="D31" s="186"/>
      <c r="F31" s="187"/>
      <c r="G31" s="245"/>
      <c r="H31" s="187"/>
      <c r="I31" s="187"/>
      <c r="J31" s="187"/>
      <c r="K31" s="245"/>
      <c r="L31" s="190"/>
      <c r="M31" s="180"/>
      <c r="N31" s="147"/>
    </row>
    <row r="32" spans="1:26" s="175" customFormat="1" x14ac:dyDescent="0.25">
      <c r="A32" s="185"/>
      <c r="B32" s="185"/>
      <c r="C32" s="186"/>
      <c r="D32" s="186"/>
      <c r="F32" s="187"/>
      <c r="G32" s="245"/>
      <c r="H32" s="187"/>
      <c r="I32" s="187"/>
      <c r="J32" s="189"/>
      <c r="K32" s="245"/>
      <c r="L32" s="190"/>
      <c r="M32" s="180"/>
      <c r="N32" s="147"/>
    </row>
    <row r="33" spans="1:14" s="175" customFormat="1" x14ac:dyDescent="0.25">
      <c r="A33" s="185"/>
      <c r="B33" s="185"/>
      <c r="C33" s="186"/>
      <c r="D33" s="186"/>
      <c r="F33" s="187"/>
      <c r="G33" s="245"/>
      <c r="H33" s="187"/>
      <c r="I33" s="187"/>
      <c r="J33" s="187"/>
      <c r="K33" s="245"/>
      <c r="L33" s="190"/>
      <c r="M33" s="180"/>
      <c r="N33" s="147"/>
    </row>
    <row r="34" spans="1:14" s="175" customFormat="1" x14ac:dyDescent="0.25">
      <c r="A34" s="185"/>
      <c r="B34" s="185"/>
      <c r="C34" s="186"/>
      <c r="D34" s="186"/>
      <c r="F34" s="187"/>
      <c r="G34" s="245"/>
      <c r="H34" s="187"/>
      <c r="I34" s="187"/>
      <c r="J34" s="187"/>
      <c r="K34" s="245"/>
      <c r="L34" s="190"/>
      <c r="M34" s="180"/>
      <c r="N34" s="147"/>
    </row>
    <row r="35" spans="1:14" s="175" customFormat="1" x14ac:dyDescent="0.25">
      <c r="A35" s="191"/>
      <c r="B35" s="191"/>
      <c r="C35" s="186"/>
      <c r="D35" s="186"/>
      <c r="F35" s="187"/>
      <c r="G35" s="245"/>
      <c r="H35" s="187"/>
      <c r="I35" s="187"/>
      <c r="J35" s="187"/>
      <c r="K35" s="245"/>
      <c r="L35" s="190"/>
      <c r="M35" s="180"/>
      <c r="N35" s="147"/>
    </row>
    <row r="36" spans="1:14" s="175" customFormat="1" x14ac:dyDescent="0.25">
      <c r="A36" s="192"/>
      <c r="B36" s="191"/>
      <c r="C36" s="186"/>
      <c r="D36" s="186"/>
      <c r="F36" s="187"/>
      <c r="G36" s="245"/>
      <c r="H36" s="187"/>
      <c r="I36" s="187"/>
      <c r="J36" s="187"/>
      <c r="K36" s="245"/>
      <c r="L36" s="190"/>
      <c r="M36" s="180"/>
      <c r="N36" s="147"/>
    </row>
    <row r="37" spans="1:14" s="175" customFormat="1" x14ac:dyDescent="0.25">
      <c r="A37" s="192"/>
      <c r="B37" s="191"/>
      <c r="C37" s="186"/>
      <c r="D37" s="186"/>
      <c r="F37" s="187"/>
      <c r="G37" s="245"/>
      <c r="H37" s="187"/>
      <c r="I37" s="187"/>
      <c r="J37" s="187"/>
      <c r="K37" s="245"/>
      <c r="L37" s="190"/>
      <c r="M37" s="180"/>
      <c r="N37" s="147"/>
    </row>
    <row r="38" spans="1:14" s="176" customFormat="1" x14ac:dyDescent="0.25">
      <c r="A38" s="192"/>
      <c r="B38" s="191"/>
      <c r="C38" s="186"/>
      <c r="D38" s="186"/>
      <c r="F38" s="187"/>
      <c r="G38" s="245"/>
      <c r="H38" s="187"/>
      <c r="I38" s="187"/>
      <c r="J38" s="187"/>
      <c r="K38" s="245"/>
      <c r="L38" s="190"/>
      <c r="M38" s="180"/>
      <c r="N38" s="147"/>
    </row>
    <row r="39" spans="1:14" s="176" customFormat="1" x14ac:dyDescent="0.25">
      <c r="A39" s="193"/>
      <c r="B39" s="193"/>
      <c r="C39" s="186"/>
      <c r="D39" s="186"/>
      <c r="F39" s="194"/>
      <c r="G39" s="245"/>
      <c r="H39" s="187"/>
      <c r="I39" s="187"/>
      <c r="J39" s="187"/>
      <c r="K39" s="245"/>
      <c r="L39" s="190"/>
      <c r="M39" s="180"/>
      <c r="N39" s="147"/>
    </row>
    <row r="40" spans="1:14" s="175" customFormat="1" x14ac:dyDescent="0.25">
      <c r="A40" s="191"/>
      <c r="B40" s="191"/>
      <c r="C40" s="186"/>
      <c r="D40" s="186"/>
      <c r="F40" s="187"/>
      <c r="G40" s="245"/>
      <c r="H40" s="187"/>
      <c r="I40" s="187"/>
      <c r="J40" s="187"/>
      <c r="K40" s="245"/>
      <c r="L40" s="190"/>
      <c r="M40" s="180"/>
      <c r="N40" s="147"/>
    </row>
    <row r="41" spans="1:14" s="176" customFormat="1" x14ac:dyDescent="0.25">
      <c r="A41" s="193"/>
      <c r="B41" s="193"/>
      <c r="C41" s="186"/>
      <c r="D41" s="186"/>
      <c r="F41" s="187"/>
      <c r="G41" s="245"/>
      <c r="H41" s="187"/>
      <c r="I41" s="187"/>
      <c r="J41" s="187"/>
      <c r="K41" s="245"/>
      <c r="L41" s="190"/>
      <c r="M41" s="180"/>
      <c r="N41" s="147"/>
    </row>
    <row r="42" spans="1:14" s="176" customFormat="1" x14ac:dyDescent="0.25">
      <c r="A42" s="191"/>
      <c r="B42" s="191"/>
      <c r="C42" s="186"/>
      <c r="D42" s="186"/>
      <c r="F42" s="187"/>
      <c r="G42" s="245"/>
      <c r="H42" s="187"/>
      <c r="I42" s="187"/>
      <c r="J42" s="187"/>
      <c r="K42" s="245"/>
      <c r="L42" s="190"/>
      <c r="M42" s="180"/>
      <c r="N42" s="147"/>
    </row>
    <row r="43" spans="1:14" s="176" customFormat="1" x14ac:dyDescent="0.25">
      <c r="A43" s="192"/>
      <c r="B43" s="191"/>
      <c r="C43" s="186"/>
      <c r="D43" s="186"/>
      <c r="F43" s="187"/>
      <c r="G43" s="245"/>
      <c r="H43" s="187"/>
      <c r="I43" s="187"/>
      <c r="J43" s="187"/>
      <c r="K43" s="245"/>
      <c r="L43" s="190"/>
      <c r="M43" s="180"/>
      <c r="N43" s="147"/>
    </row>
    <row r="44" spans="1:14" s="176" customFormat="1" x14ac:dyDescent="0.25">
      <c r="A44" s="192"/>
      <c r="B44" s="191"/>
      <c r="C44" s="186"/>
      <c r="D44" s="186"/>
      <c r="F44" s="187"/>
      <c r="G44" s="245"/>
      <c r="H44" s="187"/>
      <c r="I44" s="187"/>
      <c r="J44" s="187"/>
      <c r="K44" s="245"/>
      <c r="L44" s="190"/>
      <c r="M44" s="180"/>
      <c r="N44" s="147"/>
    </row>
    <row r="45" spans="1:14" s="176" customFormat="1" x14ac:dyDescent="0.25">
      <c r="A45" s="192"/>
      <c r="B45" s="191"/>
      <c r="C45" s="186"/>
      <c r="D45" s="186"/>
      <c r="F45" s="187"/>
      <c r="G45" s="245"/>
      <c r="H45" s="187"/>
      <c r="I45" s="187"/>
      <c r="J45" s="187"/>
      <c r="K45" s="245"/>
      <c r="L45" s="190"/>
      <c r="M45" s="180"/>
      <c r="N45" s="147"/>
    </row>
    <row r="46" spans="1:14" s="176" customFormat="1" x14ac:dyDescent="0.25">
      <c r="A46" s="185"/>
      <c r="B46" s="185"/>
      <c r="C46" s="186"/>
      <c r="D46" s="186"/>
      <c r="F46" s="187"/>
      <c r="G46" s="245"/>
      <c r="H46" s="187"/>
      <c r="I46" s="187"/>
      <c r="J46" s="187"/>
      <c r="K46" s="245"/>
      <c r="L46" s="190"/>
      <c r="M46" s="180"/>
      <c r="N46" s="147"/>
    </row>
    <row r="47" spans="1:14" s="176" customFormat="1" x14ac:dyDescent="0.25">
      <c r="A47" s="195"/>
      <c r="B47" s="196"/>
      <c r="C47" s="197"/>
      <c r="D47" s="186"/>
      <c r="F47" s="187"/>
      <c r="G47" s="245"/>
      <c r="H47" s="187"/>
      <c r="I47" s="187"/>
      <c r="J47" s="187"/>
      <c r="K47" s="245"/>
      <c r="L47" s="190"/>
      <c r="M47" s="180"/>
      <c r="N47" s="147"/>
    </row>
    <row r="48" spans="1:14" s="176" customFormat="1" x14ac:dyDescent="0.25">
      <c r="A48" s="191"/>
      <c r="B48" s="191"/>
      <c r="C48" s="186"/>
      <c r="D48" s="186"/>
      <c r="F48" s="187"/>
      <c r="G48" s="245"/>
      <c r="H48" s="187"/>
      <c r="I48" s="187"/>
      <c r="J48" s="187"/>
      <c r="K48" s="245"/>
      <c r="L48" s="190"/>
      <c r="M48" s="180"/>
      <c r="N48" s="147"/>
    </row>
    <row r="49" spans="1:14" s="176" customFormat="1" x14ac:dyDescent="0.25">
      <c r="A49" s="192"/>
      <c r="B49" s="191"/>
      <c r="C49" s="186"/>
      <c r="D49" s="186"/>
      <c r="F49" s="187"/>
      <c r="G49" s="245"/>
      <c r="H49" s="187"/>
      <c r="I49" s="187"/>
      <c r="J49" s="187"/>
      <c r="K49" s="245"/>
      <c r="L49" s="190"/>
      <c r="M49" s="180"/>
      <c r="N49" s="147"/>
    </row>
    <row r="50" spans="1:14" s="176" customFormat="1" x14ac:dyDescent="0.25">
      <c r="A50" s="185"/>
      <c r="B50" s="185"/>
      <c r="C50" s="186"/>
      <c r="D50" s="186"/>
      <c r="F50" s="187"/>
      <c r="G50" s="245"/>
      <c r="H50" s="187"/>
      <c r="I50" s="187"/>
      <c r="J50" s="187"/>
      <c r="K50" s="245"/>
      <c r="L50" s="190"/>
      <c r="M50" s="180"/>
      <c r="N50" s="147"/>
    </row>
    <row r="51" spans="1:14" s="176" customFormat="1" x14ac:dyDescent="0.25">
      <c r="A51" s="185"/>
      <c r="B51" s="185"/>
      <c r="C51" s="198"/>
      <c r="D51" s="186"/>
      <c r="F51" s="199"/>
      <c r="G51" s="245"/>
      <c r="H51" s="187"/>
      <c r="I51" s="187"/>
      <c r="J51" s="187"/>
      <c r="K51" s="245"/>
      <c r="L51" s="190"/>
      <c r="M51" s="180"/>
      <c r="N51" s="147"/>
    </row>
    <row r="52" spans="1:14" s="176" customFormat="1" x14ac:dyDescent="0.25">
      <c r="A52" s="185"/>
      <c r="B52" s="185"/>
      <c r="C52" s="186"/>
      <c r="D52" s="186"/>
      <c r="F52" s="187"/>
      <c r="G52" s="245"/>
      <c r="H52" s="187"/>
      <c r="I52" s="187"/>
      <c r="J52" s="187"/>
      <c r="K52" s="245"/>
      <c r="L52" s="190"/>
      <c r="M52" s="180"/>
      <c r="N52" s="147"/>
    </row>
    <row r="53" spans="1:14" s="176" customFormat="1" x14ac:dyDescent="0.25">
      <c r="A53" s="185"/>
      <c r="B53" s="185"/>
      <c r="C53" s="186"/>
      <c r="D53" s="186"/>
      <c r="F53" s="187"/>
      <c r="G53" s="245"/>
      <c r="H53" s="187"/>
      <c r="I53" s="187"/>
      <c r="J53" s="187"/>
      <c r="K53" s="245"/>
      <c r="L53" s="190"/>
      <c r="M53" s="180"/>
      <c r="N53" s="147"/>
    </row>
    <row r="54" spans="1:14" s="176" customFormat="1" x14ac:dyDescent="0.25">
      <c r="A54" s="192"/>
      <c r="B54" s="191"/>
      <c r="C54" s="186"/>
      <c r="D54" s="186"/>
      <c r="F54" s="187"/>
      <c r="G54" s="245"/>
      <c r="H54" s="187"/>
      <c r="I54" s="187"/>
      <c r="J54" s="187"/>
      <c r="K54" s="245"/>
      <c r="L54" s="190"/>
      <c r="M54" s="180"/>
      <c r="N54" s="147"/>
    </row>
    <row r="55" spans="1:14" s="200" customFormat="1" x14ac:dyDescent="0.25">
      <c r="A55" s="192"/>
      <c r="B55" s="191"/>
      <c r="C55" s="186"/>
      <c r="D55" s="186"/>
      <c r="F55" s="187"/>
      <c r="G55" s="245"/>
      <c r="H55" s="187"/>
      <c r="I55" s="187"/>
      <c r="J55" s="187"/>
      <c r="K55" s="245"/>
      <c r="L55" s="190"/>
      <c r="M55" s="180"/>
      <c r="N55" s="147"/>
    </row>
    <row r="56" spans="1:14" s="176" customFormat="1" x14ac:dyDescent="0.25">
      <c r="A56" s="201"/>
      <c r="B56" s="201"/>
      <c r="C56" s="202"/>
      <c r="D56" s="186"/>
      <c r="E56" s="244"/>
      <c r="F56" s="194"/>
      <c r="G56" s="245"/>
      <c r="H56" s="187"/>
      <c r="I56" s="187"/>
      <c r="J56" s="187"/>
      <c r="K56" s="245"/>
      <c r="L56" s="190"/>
      <c r="M56" s="180"/>
      <c r="N56" s="147"/>
    </row>
    <row r="57" spans="1:14" s="176" customFormat="1" x14ac:dyDescent="0.25">
      <c r="A57" s="191"/>
      <c r="B57" s="191"/>
      <c r="C57" s="186"/>
      <c r="D57" s="186"/>
      <c r="F57" s="187"/>
      <c r="G57" s="245"/>
      <c r="H57" s="187"/>
      <c r="I57" s="187"/>
      <c r="J57" s="187"/>
      <c r="K57" s="245"/>
      <c r="L57" s="190"/>
      <c r="M57" s="180"/>
      <c r="N57" s="147"/>
    </row>
    <row r="58" spans="1:14" s="176" customFormat="1" x14ac:dyDescent="0.25">
      <c r="A58" s="191"/>
      <c r="B58" s="191"/>
      <c r="C58" s="186"/>
      <c r="D58" s="186"/>
      <c r="F58" s="187"/>
      <c r="G58" s="245"/>
      <c r="H58" s="187"/>
      <c r="I58" s="187"/>
      <c r="J58" s="187"/>
      <c r="K58" s="245"/>
      <c r="L58" s="190"/>
      <c r="M58" s="180"/>
      <c r="N58" s="147"/>
    </row>
    <row r="59" spans="1:14" s="176" customFormat="1" x14ac:dyDescent="0.25">
      <c r="A59" s="185"/>
      <c r="B59" s="185"/>
      <c r="C59" s="186"/>
      <c r="D59" s="186"/>
      <c r="F59" s="187"/>
      <c r="G59" s="245"/>
      <c r="H59" s="187"/>
      <c r="I59" s="187"/>
      <c r="J59" s="187"/>
      <c r="K59" s="245"/>
      <c r="L59" s="190"/>
      <c r="M59" s="180"/>
      <c r="N59" s="147"/>
    </row>
    <row r="60" spans="1:14" s="176" customFormat="1" x14ac:dyDescent="0.25">
      <c r="A60" s="185"/>
      <c r="B60" s="185"/>
      <c r="C60" s="186"/>
      <c r="D60" s="186"/>
      <c r="F60" s="187"/>
      <c r="G60" s="245"/>
      <c r="H60" s="187"/>
      <c r="I60" s="187"/>
      <c r="J60" s="187"/>
      <c r="K60" s="245"/>
      <c r="L60" s="190"/>
      <c r="M60" s="180"/>
      <c r="N60" s="147"/>
    </row>
    <row r="61" spans="1:14" s="176" customFormat="1" x14ac:dyDescent="0.25">
      <c r="A61" s="185"/>
      <c r="B61" s="185"/>
      <c r="C61" s="186"/>
      <c r="D61" s="186"/>
      <c r="F61" s="187"/>
      <c r="G61" s="245"/>
      <c r="H61" s="187"/>
      <c r="I61" s="187"/>
      <c r="J61" s="187"/>
      <c r="K61" s="245"/>
      <c r="L61" s="190"/>
      <c r="M61" s="180"/>
      <c r="N61" s="147"/>
    </row>
    <row r="62" spans="1:14" s="176" customFormat="1" x14ac:dyDescent="0.25">
      <c r="A62" s="185"/>
      <c r="B62" s="185"/>
      <c r="C62" s="186"/>
      <c r="D62" s="186"/>
      <c r="F62" s="187"/>
      <c r="G62" s="245"/>
      <c r="H62" s="187"/>
      <c r="I62" s="187"/>
      <c r="J62" s="187"/>
      <c r="K62" s="245"/>
      <c r="L62" s="190"/>
      <c r="M62" s="180"/>
      <c r="N62" s="147"/>
    </row>
    <row r="63" spans="1:14" s="176" customFormat="1" x14ac:dyDescent="0.25">
      <c r="A63" s="191"/>
      <c r="B63" s="191"/>
      <c r="C63" s="186"/>
      <c r="D63" s="186"/>
      <c r="F63" s="187"/>
      <c r="G63" s="245"/>
      <c r="H63" s="187"/>
      <c r="I63" s="187"/>
      <c r="J63" s="187"/>
      <c r="K63" s="245"/>
      <c r="L63" s="190"/>
      <c r="M63" s="180"/>
      <c r="N63" s="147"/>
    </row>
    <row r="64" spans="1:14" s="176" customFormat="1" x14ac:dyDescent="0.25">
      <c r="A64" s="191"/>
      <c r="B64" s="191"/>
      <c r="C64" s="186"/>
      <c r="D64" s="186"/>
      <c r="F64" s="187"/>
      <c r="G64" s="245"/>
      <c r="H64" s="187"/>
      <c r="I64" s="187"/>
      <c r="J64" s="187"/>
      <c r="K64" s="245"/>
      <c r="L64" s="190"/>
      <c r="M64" s="180"/>
      <c r="N64" s="147"/>
    </row>
    <row r="65" spans="1:14" s="176" customFormat="1" x14ac:dyDescent="0.25">
      <c r="A65" s="185"/>
      <c r="B65" s="185"/>
      <c r="C65" s="186"/>
      <c r="D65" s="186"/>
      <c r="E65" s="244"/>
      <c r="F65" s="187"/>
      <c r="G65" s="245"/>
      <c r="H65" s="187"/>
      <c r="I65" s="187"/>
      <c r="J65" s="187"/>
      <c r="K65" s="245"/>
      <c r="L65" s="190"/>
      <c r="M65" s="180"/>
      <c r="N65" s="147"/>
    </row>
    <row r="66" spans="1:14" s="176" customFormat="1" x14ac:dyDescent="0.25">
      <c r="A66" s="191"/>
      <c r="B66" s="191"/>
      <c r="C66" s="186"/>
      <c r="D66" s="186"/>
      <c r="F66" s="187"/>
      <c r="G66" s="245"/>
      <c r="H66" s="187"/>
      <c r="I66" s="187"/>
      <c r="J66" s="187"/>
      <c r="K66" s="245"/>
      <c r="L66" s="190"/>
      <c r="M66" s="180"/>
      <c r="N66" s="147"/>
    </row>
    <row r="67" spans="1:14" s="176" customFormat="1" x14ac:dyDescent="0.25">
      <c r="A67" s="185"/>
      <c r="B67" s="185"/>
      <c r="C67" s="186"/>
      <c r="D67" s="186"/>
      <c r="F67" s="187"/>
      <c r="G67" s="245"/>
      <c r="H67" s="187"/>
      <c r="I67" s="187"/>
      <c r="J67" s="187"/>
      <c r="K67" s="245"/>
      <c r="L67" s="190"/>
      <c r="M67" s="180"/>
      <c r="N67" s="147"/>
    </row>
    <row r="68" spans="1:14" s="176" customFormat="1" x14ac:dyDescent="0.25">
      <c r="A68" s="185"/>
      <c r="B68" s="185"/>
      <c r="C68" s="186"/>
      <c r="D68" s="186"/>
      <c r="F68" s="187"/>
      <c r="G68" s="245"/>
      <c r="H68" s="187"/>
      <c r="I68" s="187"/>
      <c r="J68" s="187"/>
      <c r="K68" s="245"/>
      <c r="L68" s="190"/>
      <c r="M68" s="180"/>
      <c r="N68" s="147"/>
    </row>
    <row r="69" spans="1:14" s="176" customFormat="1" x14ac:dyDescent="0.25">
      <c r="A69" s="192"/>
      <c r="B69" s="203"/>
      <c r="C69" s="186"/>
      <c r="D69" s="186"/>
      <c r="F69" s="187"/>
      <c r="G69" s="245"/>
      <c r="H69" s="187"/>
      <c r="I69" s="187"/>
      <c r="J69" s="187"/>
      <c r="K69" s="245"/>
      <c r="L69" s="190"/>
      <c r="M69" s="180"/>
      <c r="N69" s="147"/>
    </row>
    <row r="70" spans="1:14" s="176" customFormat="1" x14ac:dyDescent="0.25">
      <c r="A70" s="192"/>
      <c r="B70" s="191"/>
      <c r="C70" s="186"/>
      <c r="D70" s="186"/>
      <c r="F70" s="187"/>
      <c r="G70" s="245"/>
      <c r="H70" s="187"/>
      <c r="I70" s="187"/>
      <c r="J70" s="187"/>
      <c r="K70" s="245"/>
      <c r="L70" s="190"/>
      <c r="M70" s="180"/>
      <c r="N70" s="147"/>
    </row>
    <row r="71" spans="1:14" s="176" customFormat="1" x14ac:dyDescent="0.25">
      <c r="A71" s="185"/>
      <c r="B71" s="185"/>
      <c r="C71" s="186"/>
      <c r="D71" s="186"/>
      <c r="F71" s="187"/>
      <c r="G71" s="245"/>
      <c r="H71" s="187"/>
      <c r="I71" s="187"/>
      <c r="J71" s="187"/>
      <c r="K71" s="245"/>
      <c r="L71" s="190"/>
      <c r="M71" s="180"/>
      <c r="N71" s="147"/>
    </row>
    <row r="72" spans="1:14" s="176" customFormat="1" x14ac:dyDescent="0.25">
      <c r="A72" s="185"/>
      <c r="B72" s="185"/>
      <c r="C72" s="186"/>
      <c r="D72" s="186"/>
      <c r="F72" s="187"/>
      <c r="G72" s="245"/>
      <c r="H72" s="187"/>
      <c r="I72" s="187"/>
      <c r="J72" s="187"/>
      <c r="K72" s="245"/>
      <c r="L72" s="190"/>
      <c r="M72" s="180"/>
      <c r="N72" s="147"/>
    </row>
    <row r="73" spans="1:14" s="176" customFormat="1" x14ac:dyDescent="0.25">
      <c r="A73" s="185"/>
      <c r="B73" s="185"/>
      <c r="C73" s="186"/>
      <c r="D73" s="186"/>
      <c r="F73" s="187"/>
      <c r="G73" s="245"/>
      <c r="H73" s="187"/>
      <c r="I73" s="187"/>
      <c r="J73" s="187"/>
      <c r="K73" s="245"/>
      <c r="L73" s="190"/>
      <c r="M73" s="180"/>
      <c r="N73" s="147"/>
    </row>
    <row r="74" spans="1:14" s="176" customFormat="1" x14ac:dyDescent="0.25">
      <c r="A74" s="185"/>
      <c r="B74" s="185"/>
      <c r="C74" s="186"/>
      <c r="D74" s="186"/>
      <c r="E74" s="244"/>
      <c r="F74" s="187"/>
      <c r="G74" s="245"/>
      <c r="H74" s="187"/>
      <c r="I74" s="187"/>
      <c r="J74" s="189"/>
      <c r="K74" s="245"/>
      <c r="L74" s="190"/>
      <c r="M74" s="180"/>
      <c r="N74" s="147"/>
    </row>
    <row r="75" spans="1:14" s="176" customFormat="1" x14ac:dyDescent="0.25">
      <c r="A75" s="192"/>
      <c r="B75" s="191"/>
      <c r="C75" s="186"/>
      <c r="D75" s="186"/>
      <c r="F75" s="187"/>
      <c r="G75" s="245"/>
      <c r="H75" s="187"/>
      <c r="I75" s="187"/>
      <c r="J75" s="189"/>
      <c r="K75" s="245"/>
      <c r="L75" s="190"/>
      <c r="M75" s="180"/>
      <c r="N75" s="147"/>
    </row>
    <row r="76" spans="1:14" s="176" customFormat="1" x14ac:dyDescent="0.25">
      <c r="A76" s="185"/>
      <c r="B76" s="185"/>
      <c r="C76" s="186"/>
      <c r="D76" s="186"/>
      <c r="F76" s="187"/>
      <c r="G76" s="245"/>
      <c r="H76" s="187"/>
      <c r="I76" s="187"/>
      <c r="J76" s="189"/>
      <c r="K76" s="245"/>
      <c r="L76" s="190"/>
      <c r="M76" s="180"/>
      <c r="N76" s="147"/>
    </row>
    <row r="77" spans="1:14" s="176" customFormat="1" x14ac:dyDescent="0.25">
      <c r="A77" s="191"/>
      <c r="B77" s="191"/>
      <c r="C77" s="186"/>
      <c r="D77" s="186"/>
      <c r="F77" s="187"/>
      <c r="G77" s="245"/>
      <c r="H77" s="187"/>
      <c r="I77" s="187"/>
      <c r="J77" s="187"/>
      <c r="K77" s="245"/>
      <c r="L77" s="190"/>
      <c r="M77" s="180"/>
      <c r="N77" s="147"/>
    </row>
    <row r="78" spans="1:14" s="176" customFormat="1" x14ac:dyDescent="0.25">
      <c r="A78" s="191"/>
      <c r="B78" s="191"/>
      <c r="C78" s="186"/>
      <c r="D78" s="186"/>
      <c r="E78" s="244"/>
      <c r="F78" s="187"/>
      <c r="G78" s="245"/>
      <c r="H78" s="187"/>
      <c r="I78" s="187"/>
      <c r="J78" s="187"/>
      <c r="K78" s="245"/>
      <c r="L78" s="190"/>
      <c r="M78" s="180"/>
      <c r="N78" s="147"/>
    </row>
    <row r="79" spans="1:14" s="176" customFormat="1" x14ac:dyDescent="0.25">
      <c r="A79" s="185"/>
      <c r="B79" s="185"/>
      <c r="C79" s="186"/>
      <c r="D79" s="186"/>
      <c r="E79" s="244"/>
      <c r="F79" s="187"/>
      <c r="G79" s="245"/>
      <c r="H79" s="187"/>
      <c r="I79" s="187"/>
      <c r="J79" s="187"/>
      <c r="K79" s="245"/>
      <c r="L79" s="190"/>
      <c r="M79" s="180"/>
      <c r="N79" s="147"/>
    </row>
    <row r="80" spans="1:14" s="176" customFormat="1" x14ac:dyDescent="0.25">
      <c r="A80" s="185"/>
      <c r="B80" s="185"/>
      <c r="C80" s="186"/>
      <c r="D80" s="186"/>
      <c r="E80" s="244"/>
      <c r="F80" s="187"/>
      <c r="G80" s="245"/>
      <c r="H80" s="187"/>
      <c r="I80" s="187"/>
      <c r="J80" s="187"/>
      <c r="K80" s="245"/>
      <c r="L80" s="190"/>
      <c r="M80" s="180"/>
      <c r="N80" s="147"/>
    </row>
    <row r="81" spans="1:14" s="176" customFormat="1" x14ac:dyDescent="0.25">
      <c r="A81" s="191"/>
      <c r="B81" s="191"/>
      <c r="C81" s="186"/>
      <c r="D81" s="186"/>
      <c r="F81" s="187"/>
      <c r="G81" s="245"/>
      <c r="H81" s="187"/>
      <c r="I81" s="187"/>
      <c r="J81" s="187"/>
      <c r="K81" s="245"/>
      <c r="L81" s="190"/>
      <c r="M81" s="180"/>
      <c r="N81" s="147"/>
    </row>
    <row r="82" spans="1:14" s="176" customFormat="1" x14ac:dyDescent="0.25">
      <c r="A82" s="191"/>
      <c r="B82" s="191"/>
      <c r="C82" s="186"/>
      <c r="D82" s="186"/>
      <c r="F82" s="187"/>
      <c r="G82" s="245"/>
      <c r="H82" s="187"/>
      <c r="I82" s="187"/>
      <c r="J82" s="187"/>
      <c r="K82" s="245"/>
      <c r="L82" s="190"/>
      <c r="M82" s="180"/>
      <c r="N82" s="147"/>
    </row>
    <row r="83" spans="1:14" s="176" customFormat="1" x14ac:dyDescent="0.25">
      <c r="A83" s="185"/>
      <c r="B83" s="185"/>
      <c r="C83" s="186"/>
      <c r="D83" s="186"/>
      <c r="E83" s="244"/>
      <c r="F83" s="187"/>
      <c r="G83" s="245"/>
      <c r="H83" s="187"/>
      <c r="I83" s="187"/>
      <c r="J83" s="187"/>
      <c r="K83" s="245"/>
      <c r="L83" s="190"/>
      <c r="M83" s="180"/>
      <c r="N83" s="147"/>
    </row>
    <row r="84" spans="1:14" s="176" customFormat="1" x14ac:dyDescent="0.25">
      <c r="A84" s="192"/>
      <c r="B84" s="191"/>
      <c r="C84" s="186"/>
      <c r="D84" s="186"/>
      <c r="F84" s="187"/>
      <c r="G84" s="245"/>
      <c r="H84" s="187"/>
      <c r="I84" s="187"/>
      <c r="J84" s="187"/>
      <c r="K84" s="245"/>
      <c r="L84" s="190"/>
      <c r="M84" s="180"/>
      <c r="N84" s="147"/>
    </row>
    <row r="85" spans="1:14" s="176" customFormat="1" x14ac:dyDescent="0.25">
      <c r="A85" s="185"/>
      <c r="B85" s="185"/>
      <c r="C85" s="186"/>
      <c r="D85" s="186"/>
      <c r="F85" s="187"/>
      <c r="G85" s="245"/>
      <c r="H85" s="187"/>
      <c r="I85" s="187"/>
      <c r="J85" s="187"/>
      <c r="K85" s="245"/>
      <c r="L85" s="190"/>
      <c r="M85" s="180"/>
      <c r="N85" s="147"/>
    </row>
    <row r="86" spans="1:14" s="176" customFormat="1" x14ac:dyDescent="0.25">
      <c r="A86" s="185"/>
      <c r="B86" s="185"/>
      <c r="C86" s="186"/>
      <c r="D86" s="186"/>
      <c r="F86" s="187"/>
      <c r="G86" s="245"/>
      <c r="H86" s="187"/>
      <c r="I86" s="187"/>
      <c r="J86" s="187"/>
      <c r="K86" s="245"/>
      <c r="L86" s="190"/>
      <c r="M86" s="180"/>
      <c r="N86" s="147"/>
    </row>
    <row r="87" spans="1:14" s="176" customFormat="1" x14ac:dyDescent="0.25">
      <c r="A87" s="185"/>
      <c r="B87" s="185"/>
      <c r="C87" s="186"/>
      <c r="D87" s="186"/>
      <c r="E87" s="244"/>
      <c r="F87" s="187"/>
      <c r="G87" s="245"/>
      <c r="H87" s="187"/>
      <c r="I87" s="187"/>
      <c r="J87" s="187"/>
      <c r="K87" s="245"/>
      <c r="L87" s="190"/>
      <c r="M87" s="180"/>
      <c r="N87" s="147"/>
    </row>
    <row r="88" spans="1:14" s="176" customFormat="1" x14ac:dyDescent="0.25">
      <c r="A88" s="191"/>
      <c r="B88" s="191"/>
      <c r="C88" s="186"/>
      <c r="D88" s="186"/>
      <c r="E88" s="244"/>
      <c r="F88" s="187"/>
      <c r="G88" s="245"/>
      <c r="H88" s="187"/>
      <c r="I88" s="187"/>
      <c r="J88" s="187"/>
      <c r="K88" s="245"/>
      <c r="L88" s="190"/>
      <c r="M88" s="180"/>
      <c r="N88" s="147"/>
    </row>
    <row r="89" spans="1:14" s="176" customFormat="1" x14ac:dyDescent="0.25">
      <c r="A89" s="191"/>
      <c r="B89" s="191"/>
      <c r="C89" s="186"/>
      <c r="D89" s="186"/>
      <c r="E89" s="244"/>
      <c r="F89" s="187"/>
      <c r="G89" s="245"/>
      <c r="H89" s="187"/>
      <c r="I89" s="187"/>
      <c r="J89" s="187"/>
      <c r="K89" s="245"/>
      <c r="L89" s="190"/>
      <c r="M89" s="180"/>
      <c r="N89" s="147"/>
    </row>
    <row r="90" spans="1:14" s="176" customFormat="1" x14ac:dyDescent="0.25">
      <c r="A90" s="192"/>
      <c r="B90" s="191"/>
      <c r="C90" s="186"/>
      <c r="D90" s="186"/>
      <c r="E90" s="244"/>
      <c r="F90" s="187"/>
      <c r="G90" s="245"/>
      <c r="H90" s="187"/>
      <c r="I90" s="187"/>
      <c r="J90" s="187"/>
      <c r="K90" s="245"/>
      <c r="L90" s="190"/>
      <c r="M90" s="180"/>
      <c r="N90" s="147"/>
    </row>
    <row r="91" spans="1:14" s="176" customFormat="1" x14ac:dyDescent="0.25">
      <c r="A91" s="191"/>
      <c r="B91" s="191"/>
      <c r="C91" s="186"/>
      <c r="D91" s="186"/>
      <c r="F91" s="244"/>
      <c r="G91" s="245"/>
      <c r="H91" s="244"/>
      <c r="I91" s="175"/>
      <c r="J91" s="189"/>
      <c r="K91" s="190"/>
      <c r="L91" s="190"/>
      <c r="M91" s="180"/>
      <c r="N91" s="147"/>
    </row>
    <row r="92" spans="1:14" s="176" customFormat="1" x14ac:dyDescent="0.25">
      <c r="A92" s="192"/>
      <c r="B92" s="191"/>
      <c r="C92" s="186"/>
      <c r="D92" s="186"/>
      <c r="F92" s="187"/>
      <c r="G92" s="245"/>
      <c r="H92" s="187"/>
      <c r="I92" s="187"/>
      <c r="J92" s="187"/>
      <c r="K92" s="245"/>
      <c r="L92" s="190"/>
      <c r="M92" s="180"/>
      <c r="N92" s="147"/>
    </row>
    <row r="93" spans="1:14" s="176" customFormat="1" x14ac:dyDescent="0.25">
      <c r="A93" s="185"/>
      <c r="B93" s="185"/>
      <c r="C93" s="186"/>
      <c r="D93" s="186"/>
      <c r="E93" s="244"/>
      <c r="F93" s="244"/>
      <c r="G93" s="245"/>
      <c r="H93" s="244"/>
      <c r="I93" s="175"/>
      <c r="J93" s="189"/>
      <c r="K93" s="190"/>
      <c r="L93" s="190"/>
      <c r="M93" s="180"/>
      <c r="N93" s="147"/>
    </row>
    <row r="94" spans="1:14" s="176" customFormat="1" x14ac:dyDescent="0.25">
      <c r="A94" s="185"/>
      <c r="B94" s="185"/>
      <c r="C94" s="186"/>
      <c r="D94" s="186"/>
      <c r="E94" s="244"/>
      <c r="F94" s="187"/>
      <c r="G94" s="245"/>
      <c r="H94" s="187"/>
      <c r="I94" s="187"/>
      <c r="J94" s="187"/>
      <c r="K94" s="245"/>
      <c r="L94" s="190"/>
      <c r="M94" s="180"/>
      <c r="N94" s="147"/>
    </row>
    <row r="95" spans="1:14" s="176" customFormat="1" x14ac:dyDescent="0.25">
      <c r="A95" s="185"/>
      <c r="B95" s="185"/>
      <c r="C95" s="186"/>
      <c r="D95" s="186"/>
      <c r="E95" s="244"/>
      <c r="F95" s="244"/>
      <c r="G95" s="245"/>
      <c r="H95" s="244"/>
      <c r="I95" s="175"/>
      <c r="J95" s="189"/>
      <c r="K95" s="190"/>
      <c r="L95" s="190"/>
      <c r="M95" s="180"/>
      <c r="N95" s="147"/>
    </row>
    <row r="96" spans="1:14" s="176" customFormat="1" x14ac:dyDescent="0.25">
      <c r="A96" s="185"/>
      <c r="B96" s="185"/>
      <c r="C96" s="186"/>
      <c r="D96" s="186"/>
      <c r="E96" s="244"/>
      <c r="F96" s="244"/>
      <c r="G96" s="245"/>
      <c r="H96" s="244"/>
      <c r="I96" s="175"/>
      <c r="J96" s="189"/>
      <c r="K96" s="190"/>
      <c r="L96" s="190"/>
      <c r="M96" s="180"/>
      <c r="N96" s="147"/>
    </row>
    <row r="97" spans="1:14" s="176" customFormat="1" x14ac:dyDescent="0.25">
      <c r="A97" s="185"/>
      <c r="B97" s="185"/>
      <c r="C97" s="186"/>
      <c r="D97" s="186"/>
      <c r="E97" s="244"/>
      <c r="F97" s="244"/>
      <c r="G97" s="245"/>
      <c r="H97" s="244"/>
      <c r="I97" s="175"/>
      <c r="J97" s="189"/>
      <c r="K97" s="190"/>
      <c r="L97" s="190"/>
      <c r="M97" s="180"/>
      <c r="N97" s="147"/>
    </row>
    <row r="98" spans="1:14" s="176" customFormat="1" x14ac:dyDescent="0.25">
      <c r="A98" s="204"/>
      <c r="B98" s="204"/>
      <c r="C98" s="198"/>
      <c r="D98" s="198"/>
      <c r="E98" s="244"/>
      <c r="F98" s="244"/>
      <c r="G98" s="245"/>
      <c r="H98" s="244"/>
      <c r="I98" s="175"/>
      <c r="J98" s="189"/>
      <c r="K98" s="190"/>
      <c r="L98" s="190"/>
      <c r="M98" s="180"/>
      <c r="N98" s="147"/>
    </row>
    <row r="99" spans="1:14" s="176" customFormat="1" x14ac:dyDescent="0.25">
      <c r="A99" s="185"/>
      <c r="B99" s="185"/>
      <c r="C99" s="186"/>
      <c r="D99" s="186"/>
      <c r="E99" s="244"/>
      <c r="F99" s="244"/>
      <c r="G99" s="245"/>
      <c r="H99" s="244"/>
      <c r="I99" s="175"/>
      <c r="J99" s="189"/>
      <c r="K99" s="190"/>
      <c r="L99" s="190"/>
      <c r="M99" s="180"/>
      <c r="N99" s="147"/>
    </row>
    <row r="100" spans="1:14" s="176" customFormat="1" x14ac:dyDescent="0.25">
      <c r="A100" s="193"/>
      <c r="B100" s="193"/>
      <c r="C100" s="186"/>
      <c r="D100" s="186"/>
      <c r="E100" s="244"/>
      <c r="F100" s="244"/>
      <c r="G100" s="245"/>
      <c r="H100" s="244"/>
      <c r="I100" s="175"/>
      <c r="J100" s="189"/>
      <c r="K100" s="190"/>
      <c r="L100" s="190"/>
      <c r="M100" s="180"/>
      <c r="N100" s="147"/>
    </row>
    <row r="101" spans="1:14" s="176" customFormat="1" x14ac:dyDescent="0.25">
      <c r="A101" s="185"/>
      <c r="B101" s="185"/>
      <c r="C101" s="186"/>
      <c r="D101" s="186"/>
      <c r="E101" s="244"/>
      <c r="F101" s="244"/>
      <c r="G101" s="245"/>
      <c r="H101" s="244"/>
      <c r="I101" s="175"/>
      <c r="J101" s="189"/>
      <c r="K101" s="190"/>
      <c r="L101" s="190"/>
      <c r="M101" s="180"/>
      <c r="N101" s="147"/>
    </row>
    <row r="102" spans="1:14" s="176" customFormat="1" x14ac:dyDescent="0.25">
      <c r="A102" s="185"/>
      <c r="B102" s="185"/>
      <c r="C102" s="186"/>
      <c r="D102" s="186"/>
      <c r="E102" s="244"/>
      <c r="F102" s="244"/>
      <c r="G102" s="245"/>
      <c r="H102" s="244"/>
      <c r="I102" s="175"/>
      <c r="J102" s="189"/>
      <c r="K102" s="190"/>
      <c r="L102" s="190"/>
      <c r="M102" s="180"/>
      <c r="N102" s="147"/>
    </row>
    <row r="103" spans="1:14" s="176" customFormat="1" x14ac:dyDescent="0.25">
      <c r="A103" s="185"/>
      <c r="B103" s="185"/>
      <c r="C103" s="186"/>
      <c r="D103" s="186"/>
      <c r="E103" s="244"/>
      <c r="F103" s="244"/>
      <c r="G103" s="245"/>
      <c r="H103" s="244"/>
      <c r="I103" s="175"/>
      <c r="J103" s="189"/>
      <c r="K103" s="190"/>
      <c r="L103" s="190"/>
      <c r="M103" s="180"/>
      <c r="N103" s="147"/>
    </row>
    <row r="104" spans="1:14" s="176" customFormat="1" x14ac:dyDescent="0.25">
      <c r="A104" s="193"/>
      <c r="B104" s="193"/>
      <c r="C104" s="186"/>
      <c r="D104" s="186"/>
      <c r="E104" s="244"/>
      <c r="F104" s="244"/>
      <c r="G104" s="245"/>
      <c r="H104" s="244"/>
      <c r="I104" s="175"/>
      <c r="J104" s="189"/>
      <c r="K104" s="190"/>
      <c r="L104" s="190"/>
      <c r="M104" s="180"/>
      <c r="N104" s="147"/>
    </row>
    <row r="105" spans="1:14" s="175" customFormat="1" x14ac:dyDescent="0.25">
      <c r="A105" s="191"/>
      <c r="B105" s="191"/>
      <c r="C105" s="186"/>
      <c r="D105" s="186"/>
      <c r="E105" s="244"/>
      <c r="F105" s="244"/>
      <c r="G105" s="245"/>
      <c r="H105" s="244"/>
      <c r="J105" s="189"/>
      <c r="K105" s="190"/>
      <c r="L105" s="190"/>
      <c r="M105" s="180"/>
      <c r="N105" s="147"/>
    </row>
    <row r="106" spans="1:14" s="175" customFormat="1" x14ac:dyDescent="0.25">
      <c r="A106" s="185"/>
      <c r="B106" s="185"/>
      <c r="C106" s="186"/>
      <c r="D106" s="186"/>
      <c r="E106" s="244"/>
      <c r="F106" s="244"/>
      <c r="G106" s="245"/>
      <c r="H106" s="244"/>
      <c r="J106" s="189"/>
      <c r="K106" s="190"/>
      <c r="L106" s="190"/>
      <c r="M106" s="180"/>
      <c r="N106" s="147"/>
    </row>
    <row r="107" spans="1:14" s="175" customFormat="1" x14ac:dyDescent="0.25">
      <c r="A107" s="193"/>
      <c r="B107" s="193"/>
      <c r="C107" s="186"/>
      <c r="D107" s="186"/>
      <c r="E107" s="244"/>
      <c r="F107" s="244"/>
      <c r="G107" s="245"/>
      <c r="H107" s="244"/>
      <c r="J107" s="189"/>
      <c r="K107" s="190"/>
      <c r="L107" s="190"/>
      <c r="M107" s="180"/>
      <c r="N107" s="147"/>
    </row>
    <row r="108" spans="1:14" s="175" customFormat="1" x14ac:dyDescent="0.25">
      <c r="A108" s="185"/>
      <c r="B108" s="185"/>
      <c r="C108" s="186"/>
      <c r="D108" s="186"/>
      <c r="E108" s="244"/>
      <c r="F108" s="244"/>
      <c r="G108" s="245"/>
      <c r="H108" s="244"/>
      <c r="J108" s="189"/>
      <c r="K108" s="190"/>
      <c r="L108" s="190"/>
      <c r="M108" s="180"/>
      <c r="N108" s="147"/>
    </row>
    <row r="109" spans="1:14" s="176" customFormat="1" x14ac:dyDescent="0.25">
      <c r="A109" s="185"/>
      <c r="B109" s="185"/>
      <c r="C109" s="186"/>
      <c r="D109" s="186"/>
      <c r="E109" s="244"/>
      <c r="F109" s="244"/>
      <c r="G109" s="244"/>
      <c r="H109" s="245"/>
      <c r="I109" s="244"/>
      <c r="J109" s="187"/>
      <c r="K109" s="245"/>
      <c r="L109" s="190"/>
      <c r="M109" s="180"/>
      <c r="N109" s="147"/>
    </row>
    <row r="110" spans="1:14" s="176" customFormat="1" x14ac:dyDescent="0.25">
      <c r="A110" s="185"/>
      <c r="B110" s="185"/>
      <c r="C110" s="186"/>
      <c r="D110" s="186"/>
      <c r="E110" s="244"/>
      <c r="F110" s="244"/>
      <c r="G110" s="245"/>
      <c r="H110" s="244"/>
      <c r="I110" s="244"/>
      <c r="J110" s="187"/>
      <c r="K110" s="245"/>
      <c r="L110" s="190"/>
      <c r="M110" s="180"/>
      <c r="N110" s="147"/>
    </row>
    <row r="111" spans="1:14" s="176" customFormat="1" x14ac:dyDescent="0.25">
      <c r="A111" s="185"/>
      <c r="B111" s="185"/>
      <c r="C111" s="186"/>
      <c r="D111" s="186"/>
      <c r="E111" s="244"/>
      <c r="F111" s="244"/>
      <c r="G111" s="244"/>
      <c r="H111" s="245"/>
      <c r="I111" s="244"/>
      <c r="J111" s="187"/>
      <c r="K111" s="245"/>
      <c r="L111" s="190"/>
      <c r="M111" s="180"/>
      <c r="N111" s="147"/>
    </row>
    <row r="112" spans="1:14" s="176" customFormat="1" x14ac:dyDescent="0.25">
      <c r="A112" s="185"/>
      <c r="B112" s="185"/>
      <c r="C112" s="186"/>
      <c r="D112" s="186"/>
      <c r="E112" s="187"/>
      <c r="F112" s="187"/>
      <c r="G112" s="245"/>
      <c r="H112" s="245"/>
      <c r="I112" s="245"/>
      <c r="J112" s="187"/>
      <c r="K112" s="245"/>
      <c r="L112" s="190"/>
      <c r="M112" s="180"/>
      <c r="N112" s="147"/>
    </row>
    <row r="113" spans="1:15" s="176" customFormat="1" x14ac:dyDescent="0.25">
      <c r="A113" s="185"/>
      <c r="B113" s="185"/>
      <c r="C113" s="247"/>
      <c r="D113" s="186"/>
      <c r="E113" s="179"/>
      <c r="F113" s="179"/>
      <c r="G113" s="179"/>
      <c r="H113" s="179"/>
      <c r="I113" s="179"/>
      <c r="J113" s="179"/>
      <c r="K113" s="179"/>
      <c r="L113" s="179"/>
      <c r="M113" s="180"/>
      <c r="N113" s="147"/>
      <c r="O113" s="147"/>
    </row>
    <row r="114" spans="1:15" s="176" customFormat="1" x14ac:dyDescent="0.25">
      <c r="A114" s="185"/>
      <c r="B114" s="185"/>
      <c r="C114" s="247"/>
      <c r="D114" s="186"/>
      <c r="E114" s="245"/>
      <c r="F114" s="245"/>
      <c r="G114" s="245"/>
      <c r="H114" s="245"/>
      <c r="I114" s="245"/>
      <c r="J114" s="187"/>
      <c r="K114" s="244"/>
      <c r="L114" s="187"/>
      <c r="M114" s="244"/>
      <c r="N114" s="245"/>
    </row>
    <row r="115" spans="1:15" s="176" customFormat="1" x14ac:dyDescent="0.25">
      <c r="A115" s="185"/>
      <c r="B115" s="185"/>
      <c r="C115" s="247"/>
      <c r="D115" s="186"/>
      <c r="E115" s="245"/>
      <c r="F115" s="245"/>
      <c r="G115" s="245"/>
      <c r="H115" s="245"/>
      <c r="I115" s="245"/>
      <c r="J115" s="187"/>
      <c r="K115" s="244"/>
      <c r="L115" s="187"/>
      <c r="M115" s="244"/>
      <c r="N115" s="245"/>
    </row>
    <row r="116" spans="1:15" s="176" customFormat="1" x14ac:dyDescent="0.25">
      <c r="A116" s="185"/>
      <c r="B116" s="185"/>
      <c r="C116" s="247"/>
      <c r="D116" s="186"/>
      <c r="E116" s="245"/>
      <c r="F116" s="245"/>
      <c r="G116" s="245"/>
      <c r="H116" s="245"/>
      <c r="I116" s="245"/>
      <c r="J116" s="187"/>
      <c r="K116" s="244"/>
      <c r="L116" s="187"/>
      <c r="M116" s="244"/>
      <c r="N116" s="245"/>
    </row>
    <row r="117" spans="1:15" s="176" customFormat="1" x14ac:dyDescent="0.25">
      <c r="B117" s="206"/>
      <c r="C117" s="245"/>
      <c r="D117" s="207"/>
      <c r="E117" s="245"/>
      <c r="F117" s="245"/>
      <c r="G117" s="245"/>
      <c r="H117" s="245"/>
      <c r="I117" s="245"/>
      <c r="J117" s="187"/>
      <c r="K117" s="244"/>
      <c r="L117" s="187"/>
      <c r="M117" s="244"/>
      <c r="N117" s="245"/>
    </row>
    <row r="118" spans="1:15" s="176" customFormat="1" x14ac:dyDescent="0.25">
      <c r="A118" s="273"/>
      <c r="B118" s="274"/>
      <c r="C118" s="274"/>
      <c r="D118" s="274"/>
      <c r="E118" s="208"/>
      <c r="F118" s="208"/>
      <c r="G118" s="208"/>
      <c r="H118" s="208"/>
      <c r="I118" s="245"/>
      <c r="J118" s="187"/>
      <c r="K118" s="244"/>
      <c r="L118" s="187"/>
      <c r="M118" s="244"/>
      <c r="N118" s="245"/>
    </row>
    <row r="119" spans="1:15" s="176" customFormat="1" x14ac:dyDescent="0.25">
      <c r="B119" s="246"/>
      <c r="C119" s="179"/>
      <c r="D119" s="179"/>
      <c r="E119" s="179"/>
      <c r="F119" s="179"/>
      <c r="G119" s="179"/>
      <c r="H119" s="179"/>
      <c r="I119" s="187"/>
      <c r="J119" s="244"/>
      <c r="K119" s="187"/>
      <c r="L119" s="244"/>
      <c r="M119" s="244"/>
      <c r="N119" s="205"/>
    </row>
    <row r="120" spans="1:15" s="176" customFormat="1" x14ac:dyDescent="0.25">
      <c r="A120" s="180"/>
      <c r="B120" s="245"/>
      <c r="C120" s="245"/>
      <c r="D120" s="245"/>
      <c r="E120" s="245"/>
      <c r="F120" s="245"/>
      <c r="G120" s="245"/>
      <c r="H120" s="245"/>
      <c r="I120" s="209"/>
      <c r="J120" s="244"/>
      <c r="K120" s="187"/>
      <c r="L120" s="244"/>
      <c r="M120" s="244"/>
      <c r="N120" s="205"/>
    </row>
    <row r="121" spans="1:15" s="176" customFormat="1" x14ac:dyDescent="0.25">
      <c r="A121" s="180"/>
      <c r="B121" s="245"/>
      <c r="C121" s="245"/>
      <c r="D121" s="245"/>
      <c r="E121" s="245"/>
      <c r="F121" s="245"/>
      <c r="G121" s="245"/>
      <c r="H121" s="245"/>
      <c r="I121" s="209"/>
    </row>
    <row r="122" spans="1:15" s="176" customFormat="1" x14ac:dyDescent="0.25">
      <c r="A122" s="180"/>
      <c r="B122" s="245"/>
      <c r="C122" s="245"/>
      <c r="D122" s="245"/>
      <c r="E122" s="245"/>
      <c r="F122" s="245"/>
      <c r="G122" s="245"/>
      <c r="H122" s="245"/>
      <c r="I122" s="209"/>
    </row>
    <row r="123" spans="1:15" s="176" customFormat="1" x14ac:dyDescent="0.25">
      <c r="A123" s="180"/>
      <c r="B123" s="245"/>
      <c r="C123" s="245"/>
      <c r="D123" s="245"/>
      <c r="E123" s="245"/>
      <c r="F123" s="245"/>
      <c r="G123" s="245"/>
      <c r="H123" s="245"/>
      <c r="I123" s="209"/>
    </row>
    <row r="124" spans="1:15" s="176" customFormat="1" x14ac:dyDescent="0.25">
      <c r="A124" s="180"/>
      <c r="B124" s="245"/>
      <c r="C124" s="245"/>
      <c r="D124" s="245"/>
      <c r="E124" s="245"/>
      <c r="F124" s="245"/>
      <c r="G124" s="245"/>
      <c r="H124" s="245"/>
      <c r="I124" s="209"/>
    </row>
    <row r="125" spans="1:15" s="176" customFormat="1" x14ac:dyDescent="0.25">
      <c r="A125" s="180"/>
      <c r="B125" s="210"/>
      <c r="C125" s="210"/>
      <c r="D125" s="210"/>
      <c r="E125" s="210"/>
      <c r="F125" s="210"/>
      <c r="G125" s="210"/>
      <c r="H125" s="245"/>
      <c r="I125" s="209"/>
    </row>
    <row r="126" spans="1:15" s="176" customFormat="1" x14ac:dyDescent="0.25">
      <c r="A126" s="211"/>
      <c r="B126" s="245"/>
      <c r="C126" s="245"/>
      <c r="D126" s="245"/>
      <c r="E126" s="245"/>
      <c r="F126" s="245"/>
      <c r="G126" s="245"/>
      <c r="H126" s="245"/>
      <c r="I126" s="209"/>
    </row>
    <row r="127" spans="1:15" s="176" customFormat="1" x14ac:dyDescent="0.25">
      <c r="A127" s="180"/>
      <c r="B127" s="245"/>
      <c r="C127" s="245"/>
      <c r="D127" s="245"/>
      <c r="E127" s="245"/>
      <c r="F127" s="245"/>
      <c r="G127" s="245"/>
      <c r="H127" s="245"/>
      <c r="I127" s="209"/>
    </row>
    <row r="128" spans="1:15" s="176" customFormat="1" x14ac:dyDescent="0.25">
      <c r="A128" s="180"/>
      <c r="B128" s="245"/>
      <c r="C128" s="245"/>
      <c r="D128" s="245"/>
      <c r="E128" s="245"/>
      <c r="F128" s="245"/>
      <c r="G128" s="245"/>
      <c r="H128" s="245"/>
      <c r="I128" s="209"/>
    </row>
    <row r="129" spans="1:18" s="176" customFormat="1" x14ac:dyDescent="0.25">
      <c r="A129" s="180"/>
      <c r="B129" s="246"/>
      <c r="C129" s="246"/>
      <c r="D129" s="246"/>
      <c r="E129" s="246"/>
      <c r="F129" s="246"/>
      <c r="G129" s="246"/>
      <c r="H129" s="245"/>
      <c r="I129" s="187"/>
    </row>
    <row r="130" spans="1:18" s="176" customFormat="1" x14ac:dyDescent="0.25">
      <c r="B130" s="206"/>
      <c r="C130" s="244"/>
      <c r="D130" s="244"/>
      <c r="E130" s="245"/>
      <c r="F130" s="244"/>
      <c r="G130" s="244"/>
      <c r="H130" s="245"/>
      <c r="I130" s="187"/>
    </row>
    <row r="131" spans="1:18" s="176" customFormat="1" x14ac:dyDescent="0.25">
      <c r="A131" s="273"/>
      <c r="B131" s="274"/>
      <c r="C131" s="274"/>
      <c r="D131" s="244"/>
      <c r="E131" s="245"/>
      <c r="F131" s="244"/>
      <c r="G131" s="244"/>
      <c r="H131" s="245"/>
      <c r="I131" s="187"/>
    </row>
    <row r="132" spans="1:18" s="176" customFormat="1" x14ac:dyDescent="0.25">
      <c r="A132" s="180"/>
      <c r="B132" s="246"/>
      <c r="C132" s="179"/>
      <c r="D132" s="179"/>
      <c r="E132" s="179"/>
      <c r="F132" s="179"/>
      <c r="G132" s="179"/>
      <c r="H132" s="179"/>
      <c r="I132" s="187"/>
    </row>
    <row r="133" spans="1:18" s="176" customFormat="1" x14ac:dyDescent="0.25">
      <c r="A133" s="180"/>
      <c r="B133" s="245"/>
      <c r="C133" s="245"/>
      <c r="D133" s="245"/>
      <c r="E133" s="245"/>
      <c r="F133" s="245"/>
      <c r="G133" s="245"/>
      <c r="H133" s="179"/>
      <c r="I133" s="187"/>
    </row>
    <row r="134" spans="1:18" s="176" customFormat="1" x14ac:dyDescent="0.25">
      <c r="A134" s="180"/>
      <c r="B134" s="245"/>
      <c r="C134" s="245"/>
      <c r="D134" s="245"/>
      <c r="E134" s="245"/>
      <c r="F134" s="245"/>
      <c r="G134" s="245"/>
      <c r="H134" s="179"/>
      <c r="I134" s="187"/>
    </row>
    <row r="135" spans="1:18" s="176" customFormat="1" x14ac:dyDescent="0.25">
      <c r="A135" s="180"/>
      <c r="B135" s="244"/>
      <c r="C135" s="244"/>
      <c r="D135" s="212"/>
      <c r="E135" s="244"/>
      <c r="F135" s="244"/>
      <c r="G135" s="244"/>
      <c r="H135" s="245"/>
      <c r="I135" s="187"/>
    </row>
    <row r="136" spans="1:18" s="176" customFormat="1" x14ac:dyDescent="0.25">
      <c r="A136" s="180"/>
      <c r="B136" s="244"/>
      <c r="C136" s="244"/>
      <c r="D136" s="244"/>
      <c r="E136" s="244"/>
      <c r="F136" s="244"/>
      <c r="G136" s="244"/>
      <c r="H136" s="179"/>
      <c r="I136" s="187"/>
      <c r="J136" s="244"/>
      <c r="K136" s="187"/>
      <c r="L136" s="244"/>
      <c r="M136" s="244"/>
      <c r="N136" s="205"/>
    </row>
    <row r="137" spans="1:18" s="176" customFormat="1" x14ac:dyDescent="0.25">
      <c r="A137" s="180"/>
      <c r="B137" s="245"/>
      <c r="C137" s="245"/>
      <c r="D137" s="245"/>
      <c r="E137" s="245"/>
      <c r="F137" s="245"/>
      <c r="G137" s="245"/>
      <c r="H137" s="179"/>
      <c r="I137" s="187"/>
      <c r="J137" s="244"/>
      <c r="K137" s="187"/>
      <c r="L137" s="244"/>
      <c r="M137" s="244"/>
      <c r="N137" s="205"/>
    </row>
    <row r="138" spans="1:18" s="176" customFormat="1" x14ac:dyDescent="0.25">
      <c r="A138" s="180"/>
      <c r="B138" s="245"/>
      <c r="C138" s="245"/>
      <c r="D138" s="245"/>
      <c r="E138" s="245"/>
      <c r="F138" s="245"/>
      <c r="G138" s="245"/>
      <c r="H138" s="179"/>
      <c r="I138" s="187"/>
      <c r="J138" s="244"/>
      <c r="K138" s="187"/>
      <c r="L138" s="244"/>
      <c r="M138" s="244"/>
      <c r="N138" s="205"/>
    </row>
    <row r="139" spans="1:18" s="176" customFormat="1" x14ac:dyDescent="0.25">
      <c r="A139" s="180"/>
      <c r="B139" s="244"/>
      <c r="C139" s="244"/>
      <c r="D139" s="244"/>
      <c r="E139" s="244"/>
      <c r="F139" s="244"/>
      <c r="G139" s="244"/>
      <c r="H139" s="245"/>
      <c r="I139" s="187"/>
      <c r="J139" s="244"/>
      <c r="K139" s="187"/>
      <c r="L139" s="244"/>
      <c r="M139" s="244"/>
      <c r="N139" s="205"/>
      <c r="P139" s="175"/>
    </row>
    <row r="140" spans="1:18" s="175" customFormat="1" x14ac:dyDescent="0.25">
      <c r="A140" s="180"/>
      <c r="B140" s="205"/>
      <c r="C140" s="205"/>
      <c r="D140" s="205"/>
      <c r="E140" s="244"/>
      <c r="F140" s="244"/>
      <c r="G140" s="245"/>
      <c r="H140" s="179"/>
      <c r="I140" s="189"/>
      <c r="J140" s="190"/>
      <c r="K140" s="189"/>
      <c r="M140" s="190"/>
      <c r="N140" s="176"/>
    </row>
    <row r="141" spans="1:18" s="175" customFormat="1" x14ac:dyDescent="0.25">
      <c r="A141" s="180"/>
      <c r="B141" s="245"/>
      <c r="C141" s="245"/>
      <c r="D141" s="245"/>
      <c r="E141" s="245"/>
      <c r="F141" s="245"/>
      <c r="G141" s="245"/>
      <c r="H141" s="179"/>
      <c r="I141" s="189"/>
      <c r="J141" s="190"/>
      <c r="K141" s="189"/>
      <c r="M141" s="190"/>
      <c r="N141" s="176"/>
    </row>
    <row r="142" spans="1:18" s="175" customFormat="1" x14ac:dyDescent="0.25">
      <c r="A142" s="180"/>
      <c r="B142" s="245"/>
      <c r="C142" s="245"/>
      <c r="D142" s="245"/>
      <c r="E142" s="245"/>
      <c r="F142" s="245"/>
      <c r="G142" s="245"/>
      <c r="H142" s="179"/>
      <c r="I142" s="189"/>
      <c r="J142" s="190"/>
      <c r="K142" s="189"/>
      <c r="M142" s="190"/>
      <c r="N142" s="176"/>
    </row>
    <row r="143" spans="1:18" s="176" customFormat="1" x14ac:dyDescent="0.25">
      <c r="A143" s="180"/>
      <c r="B143" s="205"/>
      <c r="C143" s="205"/>
      <c r="D143" s="205"/>
      <c r="E143" s="244"/>
      <c r="F143" s="244"/>
      <c r="G143" s="245"/>
      <c r="H143" s="245"/>
      <c r="I143" s="189"/>
      <c r="J143" s="190"/>
      <c r="K143" s="189"/>
      <c r="L143" s="175"/>
      <c r="M143" s="190"/>
      <c r="O143" s="175"/>
      <c r="Q143" s="175"/>
      <c r="R143" s="175"/>
    </row>
    <row r="144" spans="1:18" s="176" customFormat="1" x14ac:dyDescent="0.25">
      <c r="A144" s="180"/>
      <c r="B144" s="244"/>
      <c r="C144" s="244"/>
      <c r="D144" s="244"/>
      <c r="E144" s="244"/>
      <c r="F144" s="244"/>
      <c r="G144" s="244"/>
      <c r="H144" s="179"/>
      <c r="I144" s="187"/>
      <c r="J144" s="244"/>
      <c r="K144" s="187"/>
      <c r="L144" s="244"/>
      <c r="M144" s="244"/>
      <c r="N144" s="205"/>
    </row>
    <row r="145" spans="1:16" s="176" customFormat="1" x14ac:dyDescent="0.25">
      <c r="A145" s="180"/>
      <c r="B145" s="245"/>
      <c r="C145" s="245"/>
      <c r="D145" s="245"/>
      <c r="E145" s="245"/>
      <c r="F145" s="245"/>
      <c r="G145" s="245"/>
      <c r="H145" s="179"/>
      <c r="I145" s="187"/>
      <c r="J145" s="244"/>
      <c r="K145" s="187"/>
      <c r="L145" s="244"/>
      <c r="M145" s="244"/>
      <c r="N145" s="205"/>
    </row>
    <row r="146" spans="1:16" s="176" customFormat="1" x14ac:dyDescent="0.25">
      <c r="A146" s="180"/>
      <c r="B146" s="245"/>
      <c r="C146" s="245"/>
      <c r="D146" s="245"/>
      <c r="E146" s="245"/>
      <c r="F146" s="245"/>
      <c r="G146" s="245"/>
      <c r="H146" s="179"/>
      <c r="I146" s="187"/>
      <c r="J146" s="244"/>
      <c r="K146" s="187"/>
      <c r="L146" s="244"/>
      <c r="M146" s="244"/>
      <c r="N146" s="205"/>
    </row>
    <row r="147" spans="1:16" s="176" customFormat="1" x14ac:dyDescent="0.25">
      <c r="A147" s="180"/>
      <c r="B147" s="244"/>
      <c r="C147" s="244"/>
      <c r="D147" s="244"/>
      <c r="E147" s="244"/>
      <c r="F147" s="244"/>
      <c r="G147" s="244"/>
      <c r="H147" s="245"/>
      <c r="I147" s="187"/>
      <c r="J147" s="244"/>
      <c r="K147" s="187"/>
      <c r="L147" s="244"/>
      <c r="M147" s="244"/>
      <c r="N147" s="205"/>
    </row>
    <row r="148" spans="1:16" s="176" customFormat="1" x14ac:dyDescent="0.25">
      <c r="A148" s="180"/>
      <c r="B148" s="179"/>
      <c r="C148" s="179"/>
      <c r="D148" s="179"/>
      <c r="E148" s="179"/>
      <c r="F148" s="179"/>
      <c r="G148" s="179"/>
      <c r="H148" s="179"/>
      <c r="I148" s="187"/>
      <c r="J148" s="244"/>
      <c r="K148" s="187"/>
      <c r="L148" s="244"/>
      <c r="M148" s="244"/>
      <c r="N148" s="205"/>
    </row>
    <row r="149" spans="1:16" s="176" customFormat="1" x14ac:dyDescent="0.25">
      <c r="A149" s="180"/>
      <c r="B149" s="179"/>
      <c r="C149" s="179"/>
      <c r="D149" s="179"/>
      <c r="E149" s="179"/>
      <c r="F149" s="179"/>
      <c r="G149" s="179"/>
      <c r="H149" s="179"/>
      <c r="I149" s="187"/>
      <c r="J149" s="244"/>
      <c r="K149" s="187"/>
      <c r="L149" s="244"/>
      <c r="M149" s="244"/>
      <c r="N149" s="205"/>
    </row>
    <row r="150" spans="1:16" s="176" customFormat="1" x14ac:dyDescent="0.25">
      <c r="A150" s="180"/>
      <c r="B150" s="206"/>
      <c r="C150" s="244"/>
      <c r="D150" s="244"/>
      <c r="E150" s="244"/>
      <c r="F150" s="244"/>
      <c r="G150" s="244"/>
      <c r="H150" s="245"/>
      <c r="I150" s="187"/>
      <c r="J150" s="244"/>
      <c r="K150" s="187"/>
      <c r="L150" s="244"/>
      <c r="M150" s="244"/>
      <c r="N150" s="205"/>
    </row>
    <row r="151" spans="1:16" s="176" customFormat="1" x14ac:dyDescent="0.25">
      <c r="A151" s="180"/>
      <c r="B151" s="246"/>
      <c r="C151" s="246"/>
      <c r="D151" s="246"/>
      <c r="E151" s="246"/>
      <c r="F151" s="246"/>
      <c r="G151" s="246"/>
      <c r="H151" s="179"/>
      <c r="I151" s="187"/>
      <c r="J151" s="244"/>
      <c r="K151" s="187"/>
      <c r="L151" s="244"/>
      <c r="M151" s="244"/>
      <c r="N151" s="205"/>
    </row>
    <row r="152" spans="1:16" s="176" customFormat="1" x14ac:dyDescent="0.25">
      <c r="A152" s="180"/>
      <c r="B152" s="210"/>
      <c r="C152" s="210"/>
      <c r="D152" s="210"/>
      <c r="E152" s="210"/>
      <c r="F152" s="210"/>
      <c r="G152" s="210"/>
      <c r="H152" s="179"/>
      <c r="I152" s="187"/>
      <c r="J152" s="244"/>
      <c r="K152" s="187"/>
      <c r="L152" s="244"/>
      <c r="M152" s="244"/>
      <c r="N152" s="205"/>
    </row>
    <row r="153" spans="1:16" s="176" customFormat="1" x14ac:dyDescent="0.25">
      <c r="A153" s="180"/>
      <c r="B153" s="210"/>
      <c r="C153" s="210"/>
      <c r="D153" s="210"/>
      <c r="E153" s="210"/>
      <c r="F153" s="210"/>
      <c r="G153" s="210"/>
      <c r="H153" s="179"/>
      <c r="I153" s="187"/>
      <c r="J153" s="244"/>
      <c r="K153" s="187"/>
      <c r="L153" s="244"/>
      <c r="M153" s="244"/>
      <c r="N153" s="205"/>
    </row>
    <row r="154" spans="1:16" s="176" customFormat="1" x14ac:dyDescent="0.25">
      <c r="A154" s="180"/>
      <c r="B154" s="210"/>
      <c r="C154" s="210"/>
      <c r="D154" s="210"/>
      <c r="E154" s="210"/>
      <c r="F154" s="210"/>
      <c r="G154" s="210"/>
      <c r="H154" s="179"/>
      <c r="I154" s="187"/>
      <c r="J154" s="244"/>
      <c r="K154" s="187"/>
      <c r="L154" s="244"/>
      <c r="M154" s="244"/>
      <c r="N154" s="205"/>
    </row>
    <row r="155" spans="1:16" s="176" customFormat="1" x14ac:dyDescent="0.25">
      <c r="A155" s="180"/>
      <c r="B155" s="210"/>
      <c r="C155" s="210"/>
      <c r="D155" s="210"/>
      <c r="E155" s="210"/>
      <c r="F155" s="210"/>
      <c r="G155" s="210"/>
      <c r="H155" s="179"/>
      <c r="I155" s="187"/>
      <c r="J155" s="244"/>
      <c r="K155" s="187"/>
      <c r="L155" s="244"/>
      <c r="M155" s="244"/>
      <c r="N155" s="205"/>
    </row>
    <row r="156" spans="1:16" s="176" customFormat="1" x14ac:dyDescent="0.25">
      <c r="A156" s="180"/>
      <c r="B156" s="213"/>
      <c r="C156" s="213"/>
      <c r="D156" s="213"/>
      <c r="E156" s="213"/>
      <c r="F156" s="213"/>
      <c r="G156" s="213"/>
      <c r="H156" s="179"/>
      <c r="I156" s="187"/>
      <c r="J156" s="244"/>
      <c r="K156" s="187"/>
      <c r="L156" s="244"/>
      <c r="M156" s="244"/>
      <c r="N156" s="205"/>
    </row>
    <row r="157" spans="1:16" s="176" customFormat="1" x14ac:dyDescent="0.25">
      <c r="B157" s="206"/>
      <c r="C157" s="244"/>
      <c r="D157" s="244"/>
      <c r="E157" s="244"/>
      <c r="F157" s="244"/>
      <c r="G157" s="244"/>
      <c r="H157" s="244"/>
      <c r="I157" s="187"/>
      <c r="J157" s="244"/>
      <c r="K157" s="187"/>
      <c r="L157" s="244"/>
      <c r="M157" s="244"/>
      <c r="N157" s="205"/>
    </row>
    <row r="158" spans="1:16" s="176" customFormat="1" x14ac:dyDescent="0.25">
      <c r="B158" s="246"/>
      <c r="C158" s="246"/>
      <c r="D158" s="246"/>
      <c r="E158" s="246"/>
      <c r="F158" s="246"/>
      <c r="G158" s="246"/>
      <c r="H158" s="244"/>
      <c r="I158" s="187"/>
      <c r="J158" s="244"/>
      <c r="K158" s="187"/>
      <c r="L158" s="244"/>
      <c r="M158" s="244"/>
      <c r="N158" s="205"/>
    </row>
    <row r="159" spans="1:16" s="176" customFormat="1" x14ac:dyDescent="0.25">
      <c r="B159" s="187"/>
      <c r="C159" s="187"/>
      <c r="D159" s="187"/>
      <c r="E159" s="187"/>
      <c r="F159" s="187"/>
      <c r="G159" s="187"/>
      <c r="H159" s="244"/>
      <c r="I159" s="187"/>
      <c r="J159" s="244"/>
      <c r="K159" s="187"/>
      <c r="L159" s="244"/>
      <c r="M159" s="244"/>
      <c r="N159" s="205"/>
    </row>
    <row r="160" spans="1:16" s="176" customFormat="1" x14ac:dyDescent="0.25">
      <c r="B160" s="187"/>
      <c r="C160" s="187"/>
      <c r="D160" s="187"/>
      <c r="E160" s="187"/>
      <c r="F160" s="187"/>
      <c r="G160" s="187"/>
      <c r="H160" s="244"/>
      <c r="I160" s="187"/>
      <c r="J160" s="244"/>
      <c r="K160" s="187"/>
      <c r="L160" s="244"/>
      <c r="M160" s="244"/>
      <c r="N160" s="205"/>
      <c r="P160" s="175"/>
    </row>
    <row r="161" spans="1:18" s="175" customFormat="1" x14ac:dyDescent="0.25">
      <c r="A161" s="185"/>
      <c r="B161" s="214"/>
      <c r="C161" s="214"/>
      <c r="D161" s="187"/>
      <c r="E161" s="187"/>
      <c r="F161" s="187"/>
      <c r="G161" s="187"/>
      <c r="H161" s="244"/>
      <c r="I161" s="189"/>
      <c r="J161" s="190"/>
      <c r="K161" s="189"/>
      <c r="M161" s="190"/>
      <c r="N161" s="176"/>
      <c r="P161" s="176"/>
    </row>
    <row r="162" spans="1:18" s="176" customFormat="1" x14ac:dyDescent="0.25">
      <c r="B162" s="187"/>
      <c r="C162" s="187"/>
      <c r="D162" s="187"/>
      <c r="E162" s="187"/>
      <c r="F162" s="187"/>
      <c r="G162" s="187"/>
      <c r="H162" s="244"/>
      <c r="I162" s="187"/>
      <c r="J162" s="244"/>
      <c r="K162" s="187"/>
      <c r="L162" s="244"/>
      <c r="M162" s="244"/>
      <c r="N162" s="205"/>
    </row>
    <row r="163" spans="1:18" s="176" customFormat="1" x14ac:dyDescent="0.25">
      <c r="B163" s="187"/>
      <c r="C163" s="187"/>
      <c r="D163" s="187"/>
      <c r="E163" s="187"/>
      <c r="F163" s="187"/>
      <c r="G163" s="187"/>
      <c r="H163" s="244"/>
      <c r="I163" s="187"/>
      <c r="J163" s="244"/>
      <c r="K163" s="187"/>
      <c r="L163" s="244"/>
      <c r="M163" s="244"/>
      <c r="N163" s="205"/>
    </row>
    <row r="164" spans="1:18" s="176" customFormat="1" x14ac:dyDescent="0.25">
      <c r="B164" s="187"/>
      <c r="C164" s="187"/>
      <c r="D164" s="187"/>
      <c r="E164" s="187"/>
      <c r="F164" s="187"/>
      <c r="G164" s="187"/>
      <c r="H164" s="244"/>
      <c r="I164" s="187"/>
      <c r="J164" s="244"/>
      <c r="K164" s="187"/>
      <c r="L164" s="244"/>
      <c r="M164" s="244"/>
      <c r="N164" s="205"/>
    </row>
    <row r="165" spans="1:18" s="176" customFormat="1" x14ac:dyDescent="0.25">
      <c r="B165" s="206"/>
      <c r="C165" s="244"/>
      <c r="D165" s="244"/>
      <c r="E165" s="244"/>
      <c r="F165" s="244"/>
      <c r="G165" s="244"/>
      <c r="H165" s="244"/>
      <c r="I165" s="187"/>
      <c r="J165" s="244"/>
      <c r="K165" s="187"/>
      <c r="L165" s="244"/>
      <c r="M165" s="244"/>
      <c r="N165" s="205"/>
    </row>
    <row r="166" spans="1:18" s="176" customFormat="1" x14ac:dyDescent="0.25">
      <c r="B166" s="206"/>
      <c r="C166" s="244"/>
      <c r="D166" s="244"/>
      <c r="E166" s="244"/>
      <c r="F166" s="244"/>
      <c r="G166" s="244"/>
      <c r="H166" s="244"/>
      <c r="I166" s="187"/>
      <c r="J166" s="244"/>
      <c r="K166" s="187"/>
      <c r="L166" s="244"/>
      <c r="M166" s="244"/>
      <c r="N166" s="205"/>
    </row>
    <row r="167" spans="1:18" s="176" customFormat="1" x14ac:dyDescent="0.25">
      <c r="B167" s="206"/>
      <c r="C167" s="244"/>
      <c r="D167" s="244"/>
      <c r="E167" s="244"/>
      <c r="F167" s="244"/>
      <c r="G167" s="244"/>
      <c r="H167" s="244"/>
      <c r="I167" s="187"/>
      <c r="J167" s="244"/>
      <c r="K167" s="187"/>
      <c r="L167" s="244"/>
      <c r="M167" s="244"/>
      <c r="N167" s="205"/>
    </row>
    <row r="168" spans="1:18" s="176" customFormat="1" x14ac:dyDescent="0.25">
      <c r="B168" s="206"/>
      <c r="C168" s="244"/>
      <c r="D168" s="244"/>
      <c r="E168" s="244"/>
      <c r="F168" s="244"/>
      <c r="G168" s="244"/>
      <c r="H168" s="244"/>
      <c r="I168" s="187"/>
      <c r="J168" s="244"/>
      <c r="K168" s="187"/>
      <c r="L168" s="244"/>
      <c r="M168" s="244"/>
      <c r="N168" s="205"/>
    </row>
    <row r="169" spans="1:18" s="176" customFormat="1" x14ac:dyDescent="0.25">
      <c r="B169" s="206"/>
      <c r="C169" s="244"/>
      <c r="D169" s="244"/>
      <c r="E169" s="244"/>
      <c r="F169" s="244"/>
      <c r="G169" s="244"/>
      <c r="H169" s="244"/>
      <c r="I169" s="187"/>
      <c r="J169" s="244"/>
      <c r="K169" s="187"/>
      <c r="L169" s="244"/>
      <c r="M169" s="244"/>
      <c r="N169" s="205"/>
    </row>
    <row r="170" spans="1:18" s="176" customFormat="1" x14ac:dyDescent="0.25">
      <c r="B170" s="206"/>
      <c r="C170" s="244"/>
      <c r="D170" s="244"/>
      <c r="E170" s="244"/>
      <c r="F170" s="244"/>
      <c r="G170" s="244"/>
      <c r="H170" s="244"/>
      <c r="I170" s="187"/>
      <c r="J170" s="244"/>
      <c r="K170" s="187"/>
      <c r="L170" s="244"/>
      <c r="M170" s="244"/>
      <c r="N170" s="205"/>
    </row>
    <row r="171" spans="1:18" s="176" customFormat="1" x14ac:dyDescent="0.25">
      <c r="B171" s="206"/>
      <c r="C171" s="244"/>
      <c r="D171" s="244"/>
      <c r="E171" s="244"/>
      <c r="F171" s="244"/>
      <c r="G171" s="244"/>
      <c r="H171" s="244"/>
      <c r="I171" s="187"/>
      <c r="J171" s="244"/>
      <c r="K171" s="187"/>
      <c r="L171" s="244"/>
      <c r="M171" s="244"/>
      <c r="N171" s="205"/>
    </row>
    <row r="172" spans="1:18" s="176" customFormat="1" x14ac:dyDescent="0.25">
      <c r="B172" s="206"/>
      <c r="C172" s="244"/>
      <c r="D172" s="244"/>
      <c r="E172" s="244"/>
      <c r="F172" s="244"/>
      <c r="G172" s="244"/>
      <c r="H172" s="244"/>
      <c r="I172" s="187"/>
      <c r="J172" s="244"/>
      <c r="K172" s="187"/>
      <c r="L172" s="244"/>
      <c r="M172" s="244"/>
      <c r="N172" s="205"/>
    </row>
    <row r="173" spans="1:18" s="176" customFormat="1" ht="21" x14ac:dyDescent="0.35">
      <c r="A173" s="275"/>
      <c r="B173" s="275"/>
      <c r="C173" s="275"/>
      <c r="D173" s="275"/>
      <c r="E173" s="275"/>
      <c r="F173" s="275"/>
      <c r="G173" s="275"/>
      <c r="H173" s="276"/>
      <c r="I173" s="244"/>
      <c r="J173" s="187"/>
      <c r="K173" s="244"/>
      <c r="L173" s="187"/>
      <c r="M173" s="244"/>
      <c r="N173" s="245"/>
    </row>
    <row r="174" spans="1:18" s="175" customFormat="1" x14ac:dyDescent="0.25">
      <c r="A174" s="216"/>
      <c r="B174" s="216"/>
      <c r="C174" s="215"/>
      <c r="D174" s="205"/>
      <c r="E174" s="269"/>
      <c r="F174" s="270"/>
      <c r="G174" s="270"/>
      <c r="H174" s="270"/>
      <c r="J174" s="189"/>
      <c r="K174" s="271"/>
      <c r="L174" s="272"/>
      <c r="M174" s="272"/>
      <c r="N174" s="180"/>
      <c r="O174" s="147"/>
      <c r="P174" s="147"/>
      <c r="Q174" s="147"/>
      <c r="R174" s="147"/>
    </row>
    <row r="175" spans="1:18" s="175" customFormat="1" x14ac:dyDescent="0.25">
      <c r="A175" s="201"/>
      <c r="B175" s="201"/>
      <c r="C175" s="217"/>
      <c r="D175" s="205"/>
      <c r="E175" s="269"/>
      <c r="F175" s="270"/>
      <c r="G175" s="270"/>
      <c r="H175" s="270"/>
      <c r="J175" s="189"/>
      <c r="K175" s="271"/>
      <c r="L175" s="272"/>
      <c r="M175" s="272"/>
      <c r="N175" s="180"/>
      <c r="O175" s="147"/>
      <c r="P175" s="147"/>
      <c r="Q175" s="147"/>
      <c r="R175" s="147"/>
    </row>
    <row r="176" spans="1:18" s="176" customFormat="1" x14ac:dyDescent="0.25">
      <c r="A176" s="201"/>
      <c r="B176" s="201"/>
      <c r="C176" s="217"/>
      <c r="D176" s="205"/>
      <c r="E176" s="269"/>
      <c r="F176" s="270"/>
      <c r="G176" s="270"/>
      <c r="H176" s="270"/>
      <c r="I176" s="244"/>
      <c r="J176" s="187"/>
      <c r="K176" s="271"/>
      <c r="L176" s="272"/>
      <c r="M176" s="272"/>
      <c r="N176" s="245"/>
    </row>
    <row r="177" spans="1:18" s="175" customFormat="1" x14ac:dyDescent="0.25">
      <c r="A177" s="216"/>
      <c r="B177" s="216"/>
      <c r="C177" s="215"/>
      <c r="D177" s="205"/>
      <c r="E177" s="269"/>
      <c r="F177" s="270"/>
      <c r="G177" s="270"/>
      <c r="H177" s="270"/>
      <c r="J177" s="187"/>
      <c r="K177" s="190"/>
      <c r="L177" s="189"/>
      <c r="N177" s="180"/>
      <c r="O177" s="147"/>
      <c r="P177" s="147"/>
      <c r="Q177" s="147"/>
      <c r="R177" s="147"/>
    </row>
    <row r="178" spans="1:18" s="176" customFormat="1" x14ac:dyDescent="0.25">
      <c r="A178" s="185"/>
      <c r="B178" s="185"/>
      <c r="C178" s="247"/>
      <c r="D178" s="186"/>
      <c r="E178" s="269"/>
      <c r="F178" s="270"/>
      <c r="G178" s="270"/>
      <c r="H178" s="270"/>
      <c r="I178" s="187"/>
      <c r="J178" s="187"/>
      <c r="K178" s="245"/>
      <c r="L178" s="187"/>
      <c r="M178" s="190"/>
      <c r="N178" s="180"/>
      <c r="O178" s="147"/>
      <c r="P178" s="147"/>
      <c r="Q178" s="147"/>
      <c r="R178" s="147"/>
    </row>
    <row r="179" spans="1:18" s="176" customFormat="1" x14ac:dyDescent="0.25">
      <c r="B179" s="206"/>
      <c r="C179" s="244"/>
      <c r="D179" s="244"/>
      <c r="E179" s="269"/>
      <c r="F179" s="270"/>
      <c r="G179" s="270"/>
      <c r="H179" s="270"/>
      <c r="I179" s="244"/>
      <c r="J179" s="187"/>
      <c r="K179" s="244"/>
      <c r="L179" s="187"/>
      <c r="M179" s="244"/>
      <c r="N179" s="245"/>
    </row>
    <row r="180" spans="1:18" s="176" customFormat="1" x14ac:dyDescent="0.25">
      <c r="B180" s="206"/>
      <c r="C180" s="244"/>
      <c r="D180" s="244"/>
      <c r="E180" s="269"/>
      <c r="F180" s="270"/>
      <c r="G180" s="270"/>
      <c r="H180" s="270"/>
      <c r="I180" s="244"/>
      <c r="J180" s="187"/>
      <c r="K180" s="244"/>
      <c r="L180" s="187"/>
      <c r="M180" s="244"/>
      <c r="N180" s="245"/>
    </row>
    <row r="181" spans="1:18" s="176" customFormat="1" x14ac:dyDescent="0.25">
      <c r="B181" s="206"/>
      <c r="C181" s="244"/>
      <c r="D181" s="244"/>
      <c r="E181" s="269"/>
      <c r="F181" s="270"/>
      <c r="G181" s="270"/>
      <c r="H181" s="270"/>
      <c r="I181" s="244"/>
      <c r="J181" s="187"/>
      <c r="K181" s="244"/>
      <c r="L181" s="187"/>
      <c r="M181" s="244"/>
      <c r="N181" s="245"/>
    </row>
    <row r="182" spans="1:18" s="176" customFormat="1" x14ac:dyDescent="0.25">
      <c r="B182" s="206"/>
      <c r="C182" s="244"/>
      <c r="D182" s="244"/>
      <c r="E182" s="269"/>
      <c r="F182" s="270"/>
      <c r="G182" s="270"/>
      <c r="H182" s="270"/>
      <c r="I182" s="244"/>
      <c r="J182" s="187"/>
      <c r="K182" s="244"/>
      <c r="L182" s="187"/>
      <c r="M182" s="244"/>
      <c r="N182" s="245"/>
    </row>
    <row r="183" spans="1:18" s="174" customFormat="1" x14ac:dyDescent="0.25">
      <c r="B183" s="46"/>
      <c r="C183" s="37"/>
      <c r="D183" s="37"/>
      <c r="E183" s="37"/>
      <c r="F183" s="37"/>
      <c r="G183" s="37"/>
      <c r="H183" s="33"/>
      <c r="I183" s="37"/>
      <c r="J183" s="38"/>
      <c r="K183" s="37"/>
      <c r="L183" s="38"/>
      <c r="M183" s="37"/>
      <c r="N183" s="33"/>
    </row>
  </sheetData>
  <sortState xmlns:xlrd2="http://schemas.microsoft.com/office/spreadsheetml/2017/richdata2" ref="A2:Z245">
    <sortCondition ref="C2:C245"/>
    <sortCondition ref="A2:A245"/>
    <sortCondition ref="B2:B245"/>
  </sortState>
  <mergeCells count="15">
    <mergeCell ref="E181:H181"/>
    <mergeCell ref="E182:H182"/>
    <mergeCell ref="E176:H176"/>
    <mergeCell ref="K176:M176"/>
    <mergeCell ref="E177:H177"/>
    <mergeCell ref="E178:H178"/>
    <mergeCell ref="E179:H179"/>
    <mergeCell ref="E180:H180"/>
    <mergeCell ref="E175:H175"/>
    <mergeCell ref="K175:M175"/>
    <mergeCell ref="A118:D118"/>
    <mergeCell ref="A131:C131"/>
    <mergeCell ref="A173:H173"/>
    <mergeCell ref="E174:H174"/>
    <mergeCell ref="K174:M174"/>
  </mergeCells>
  <pageMargins left="0.34" right="0.34" top="0.75" bottom="0.5" header="0.5" footer="0.5"/>
  <pageSetup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09"/>
  <sheetViews>
    <sheetView zoomScale="105" zoomScaleNormal="105" workbookViewId="0">
      <pane ySplit="1" topLeftCell="A2" activePane="bottomLeft" state="frozen"/>
      <selection pane="bottomLeft" sqref="A1:Z245"/>
    </sheetView>
  </sheetViews>
  <sheetFormatPr defaultColWidth="10" defaultRowHeight="15.75" x14ac:dyDescent="0.25"/>
  <cols>
    <col min="1" max="1" width="17.140625" style="27" customWidth="1"/>
    <col min="2" max="2" width="12.85546875" style="73" customWidth="1"/>
    <col min="3" max="3" width="14.28515625" style="155" bestFit="1" customWidth="1"/>
    <col min="4" max="4" width="4.42578125" style="155" bestFit="1" customWidth="1"/>
    <col min="5" max="7" width="5.28515625" style="155" customWidth="1"/>
    <col min="8" max="8" width="5.28515625" style="24" customWidth="1"/>
    <col min="9" max="9" width="6.7109375" style="155" customWidth="1"/>
    <col min="10" max="10" width="7.7109375" style="25" bestFit="1" customWidth="1"/>
    <col min="11" max="11" width="6.140625" style="155" customWidth="1"/>
    <col min="12" max="12" width="6.140625" style="25" customWidth="1"/>
    <col min="13" max="13" width="6.140625" style="155" customWidth="1"/>
    <col min="14" max="14" width="6.28515625" style="24" customWidth="1"/>
    <col min="15" max="15" width="7" style="27" customWidth="1"/>
    <col min="16" max="16" width="4.7109375" style="27" customWidth="1"/>
    <col min="17" max="17" width="6.140625" style="27" bestFit="1" customWidth="1"/>
    <col min="18" max="18" width="6.5703125" style="27" bestFit="1" customWidth="1"/>
    <col min="19" max="19" width="8.85546875" style="27" bestFit="1" customWidth="1"/>
    <col min="20" max="20" width="11.5703125" style="27" customWidth="1"/>
    <col min="21" max="16384" width="10" style="27"/>
  </cols>
  <sheetData>
    <row r="1" spans="1:26" s="28" customFormat="1" ht="48" customHeight="1" x14ac:dyDescent="0.25">
      <c r="A1" s="64" t="s">
        <v>834</v>
      </c>
      <c r="B1" s="64" t="s">
        <v>2</v>
      </c>
      <c r="C1" s="65" t="s">
        <v>3</v>
      </c>
      <c r="D1" s="65" t="s">
        <v>4</v>
      </c>
      <c r="E1" s="65" t="s">
        <v>5</v>
      </c>
      <c r="F1" s="65" t="s">
        <v>6</v>
      </c>
      <c r="G1" s="65" t="s">
        <v>7</v>
      </c>
      <c r="H1" s="65" t="s">
        <v>833</v>
      </c>
      <c r="I1" s="63" t="s">
        <v>92</v>
      </c>
      <c r="J1" s="63" t="s">
        <v>85</v>
      </c>
      <c r="K1" s="67" t="s">
        <v>9</v>
      </c>
      <c r="L1" s="67" t="s">
        <v>10</v>
      </c>
      <c r="M1" s="67" t="s">
        <v>11</v>
      </c>
      <c r="N1" s="67" t="s">
        <v>27</v>
      </c>
      <c r="O1" s="63" t="s">
        <v>71</v>
      </c>
      <c r="P1" s="66" t="s">
        <v>66</v>
      </c>
      <c r="Q1" s="66" t="s">
        <v>70</v>
      </c>
      <c r="R1" s="65" t="s">
        <v>67</v>
      </c>
      <c r="S1" s="65" t="s">
        <v>15</v>
      </c>
      <c r="T1" s="65" t="s">
        <v>34</v>
      </c>
      <c r="U1" s="65" t="s">
        <v>35</v>
      </c>
      <c r="V1" s="65" t="s">
        <v>28</v>
      </c>
      <c r="W1" s="65" t="s">
        <v>29</v>
      </c>
      <c r="X1" s="65" t="s">
        <v>36</v>
      </c>
      <c r="Y1" s="65" t="s">
        <v>30</v>
      </c>
      <c r="Z1" s="65" t="s">
        <v>31</v>
      </c>
    </row>
    <row r="2" spans="1:26" s="28" customFormat="1" x14ac:dyDescent="0.25">
      <c r="A2" s="151" t="s">
        <v>223</v>
      </c>
      <c r="B2" s="151" t="s">
        <v>224</v>
      </c>
      <c r="C2" s="254" t="s">
        <v>171</v>
      </c>
      <c r="D2" s="26" t="s">
        <v>19</v>
      </c>
      <c r="E2" s="155">
        <v>28</v>
      </c>
      <c r="F2" s="155">
        <v>36</v>
      </c>
      <c r="G2" s="155">
        <v>35</v>
      </c>
      <c r="H2" s="155">
        <v>36</v>
      </c>
      <c r="I2" s="24">
        <f t="shared" ref="I2:I65" si="0">AVERAGE(E2,F2,G2,H2)</f>
        <v>33.75</v>
      </c>
      <c r="J2" s="24">
        <f t="shared" ref="J2:J65" si="1">I2*2</f>
        <v>67.5</v>
      </c>
      <c r="K2" s="155">
        <v>63</v>
      </c>
      <c r="L2" s="155">
        <v>72</v>
      </c>
      <c r="M2" s="28">
        <v>60</v>
      </c>
      <c r="N2" s="30"/>
      <c r="O2" s="29">
        <f t="shared" ref="O2:O65" si="2">AVERAGE(K2,L2,M2,N2)</f>
        <v>65</v>
      </c>
      <c r="P2" s="30">
        <v>40</v>
      </c>
      <c r="Q2" s="30">
        <v>23</v>
      </c>
      <c r="R2" s="28">
        <v>34</v>
      </c>
      <c r="S2" s="29">
        <f t="shared" ref="S2:S65" si="3">SUM(J2 + O2 +P2 + Q2 + R2)</f>
        <v>229.5</v>
      </c>
      <c r="T2" s="34" t="b">
        <f t="shared" ref="T2:T65" si="4">IF(J2,J2&gt;=56,J2&lt;56)</f>
        <v>1</v>
      </c>
      <c r="U2" s="34" t="b">
        <f t="shared" ref="U2:U65" si="5">IF(O2,O2&gt;=56,O2&lt;56)</f>
        <v>1</v>
      </c>
      <c r="V2" s="65" t="b">
        <f t="shared" ref="V2:V65" si="6">IF(P2,P2=40)</f>
        <v>1</v>
      </c>
      <c r="W2" s="65" t="b">
        <f t="shared" ref="W2:W65" si="7">IF(Q2,Q2&gt;=32,Q2&lt;32)</f>
        <v>0</v>
      </c>
      <c r="X2" s="65" t="b">
        <f t="shared" ref="X2:X65" si="8">IF(R2,R2&gt;=35,R2&lt;35)</f>
        <v>0</v>
      </c>
      <c r="Y2" s="65" t="b">
        <f t="shared" ref="Y2:Y14" si="9">IF(S2,S2&gt;=207,S2&lt;207)</f>
        <v>1</v>
      </c>
      <c r="Z2" s="65" t="b">
        <f t="shared" ref="Z2:Z65" si="10">AND(T2:Y2)</f>
        <v>0</v>
      </c>
    </row>
    <row r="3" spans="1:26" s="28" customFormat="1" x14ac:dyDescent="0.25">
      <c r="A3" s="111" t="s">
        <v>365</v>
      </c>
      <c r="B3" s="111" t="s">
        <v>366</v>
      </c>
      <c r="C3" s="253" t="s">
        <v>171</v>
      </c>
      <c r="D3" s="26" t="s">
        <v>21</v>
      </c>
      <c r="E3" s="155">
        <v>36</v>
      </c>
      <c r="F3" s="155">
        <v>37</v>
      </c>
      <c r="G3" s="155">
        <v>37</v>
      </c>
      <c r="H3" s="155">
        <v>38</v>
      </c>
      <c r="I3" s="24">
        <f t="shared" si="0"/>
        <v>37</v>
      </c>
      <c r="J3" s="24">
        <f t="shared" si="1"/>
        <v>74</v>
      </c>
      <c r="K3" s="155">
        <v>69</v>
      </c>
      <c r="L3" s="155">
        <v>60</v>
      </c>
      <c r="M3" s="28">
        <v>70</v>
      </c>
      <c r="N3" s="30"/>
      <c r="O3" s="29">
        <f t="shared" si="2"/>
        <v>66.33</v>
      </c>
      <c r="P3" s="30">
        <v>40</v>
      </c>
      <c r="Q3" s="167">
        <v>35.5</v>
      </c>
      <c r="R3" s="28">
        <v>36</v>
      </c>
      <c r="S3" s="29">
        <f t="shared" si="3"/>
        <v>251.83</v>
      </c>
      <c r="T3" s="34" t="b">
        <f t="shared" si="4"/>
        <v>1</v>
      </c>
      <c r="U3" s="34" t="b">
        <f t="shared" si="5"/>
        <v>1</v>
      </c>
      <c r="V3" s="65" t="b">
        <f t="shared" si="6"/>
        <v>1</v>
      </c>
      <c r="W3" s="65" t="b">
        <f t="shared" si="7"/>
        <v>1</v>
      </c>
      <c r="X3" s="65" t="b">
        <f t="shared" si="8"/>
        <v>1</v>
      </c>
      <c r="Y3" s="65" t="b">
        <f t="shared" si="9"/>
        <v>1</v>
      </c>
      <c r="Z3" s="65" t="b">
        <f t="shared" si="10"/>
        <v>1</v>
      </c>
    </row>
    <row r="4" spans="1:26" s="28" customFormat="1" x14ac:dyDescent="0.25">
      <c r="A4" s="111" t="s">
        <v>580</v>
      </c>
      <c r="B4" s="111" t="s">
        <v>581</v>
      </c>
      <c r="C4" s="253" t="s">
        <v>171</v>
      </c>
      <c r="D4" s="26" t="s">
        <v>0</v>
      </c>
      <c r="E4" s="155">
        <v>31</v>
      </c>
      <c r="F4" s="155">
        <v>33</v>
      </c>
      <c r="G4" s="155">
        <v>30</v>
      </c>
      <c r="H4" s="155">
        <v>34</v>
      </c>
      <c r="I4" s="24">
        <f t="shared" si="0"/>
        <v>32</v>
      </c>
      <c r="J4" s="24">
        <f t="shared" si="1"/>
        <v>64</v>
      </c>
      <c r="K4" s="155">
        <v>15</v>
      </c>
      <c r="L4" s="155">
        <v>41</v>
      </c>
      <c r="M4" s="28">
        <v>56</v>
      </c>
      <c r="N4" s="30"/>
      <c r="O4" s="29">
        <f t="shared" si="2"/>
        <v>37.33</v>
      </c>
      <c r="P4" s="30">
        <v>30</v>
      </c>
      <c r="Q4" s="167">
        <v>27</v>
      </c>
      <c r="R4" s="28">
        <v>40</v>
      </c>
      <c r="S4" s="29">
        <f t="shared" si="3"/>
        <v>198.33</v>
      </c>
      <c r="T4" s="34" t="b">
        <f t="shared" si="4"/>
        <v>1</v>
      </c>
      <c r="U4" s="34" t="b">
        <f t="shared" si="5"/>
        <v>0</v>
      </c>
      <c r="V4" s="65" t="b">
        <f t="shared" si="6"/>
        <v>0</v>
      </c>
      <c r="W4" s="65" t="b">
        <f t="shared" si="7"/>
        <v>0</v>
      </c>
      <c r="X4" s="65" t="b">
        <f t="shared" si="8"/>
        <v>1</v>
      </c>
      <c r="Y4" s="65" t="b">
        <f t="shared" si="9"/>
        <v>0</v>
      </c>
      <c r="Z4" s="65" t="b">
        <f t="shared" si="10"/>
        <v>0</v>
      </c>
    </row>
    <row r="5" spans="1:26" s="28" customFormat="1" x14ac:dyDescent="0.25">
      <c r="A5" s="111" t="s">
        <v>645</v>
      </c>
      <c r="B5" s="111" t="s">
        <v>524</v>
      </c>
      <c r="C5" s="253" t="s">
        <v>171</v>
      </c>
      <c r="D5" s="26" t="s">
        <v>24</v>
      </c>
      <c r="E5" s="155">
        <v>29</v>
      </c>
      <c r="F5" s="155">
        <v>38</v>
      </c>
      <c r="G5" s="155">
        <v>38</v>
      </c>
      <c r="H5" s="155">
        <v>36</v>
      </c>
      <c r="I5" s="24">
        <f t="shared" si="0"/>
        <v>35.25</v>
      </c>
      <c r="J5" s="24">
        <f t="shared" si="1"/>
        <v>70.5</v>
      </c>
      <c r="K5" s="155">
        <v>69</v>
      </c>
      <c r="L5" s="155">
        <v>60</v>
      </c>
      <c r="M5" s="28">
        <v>76</v>
      </c>
      <c r="N5" s="30"/>
      <c r="O5" s="29">
        <f t="shared" si="2"/>
        <v>68.33</v>
      </c>
      <c r="P5" s="30">
        <v>40</v>
      </c>
      <c r="Q5" s="167">
        <v>42</v>
      </c>
      <c r="R5" s="30">
        <v>43</v>
      </c>
      <c r="S5" s="29">
        <f t="shared" si="3"/>
        <v>263.83</v>
      </c>
      <c r="T5" s="34" t="b">
        <f t="shared" si="4"/>
        <v>1</v>
      </c>
      <c r="U5" s="34" t="b">
        <f t="shared" si="5"/>
        <v>1</v>
      </c>
      <c r="V5" s="65" t="b">
        <f t="shared" si="6"/>
        <v>1</v>
      </c>
      <c r="W5" s="65" t="b">
        <f t="shared" si="7"/>
        <v>1</v>
      </c>
      <c r="X5" s="65" t="b">
        <f t="shared" si="8"/>
        <v>1</v>
      </c>
      <c r="Y5" s="65" t="b">
        <f t="shared" si="9"/>
        <v>1</v>
      </c>
      <c r="Z5" s="65" t="b">
        <f t="shared" si="10"/>
        <v>1</v>
      </c>
    </row>
    <row r="6" spans="1:26" s="28" customFormat="1" x14ac:dyDescent="0.25">
      <c r="A6" s="111" t="s">
        <v>297</v>
      </c>
      <c r="B6" s="111" t="s">
        <v>298</v>
      </c>
      <c r="C6" s="253" t="s">
        <v>171</v>
      </c>
      <c r="D6" s="26" t="s">
        <v>20</v>
      </c>
      <c r="E6" s="155">
        <v>36</v>
      </c>
      <c r="F6" s="155">
        <v>32</v>
      </c>
      <c r="G6" s="155">
        <v>37</v>
      </c>
      <c r="H6" s="155">
        <v>32</v>
      </c>
      <c r="I6" s="24">
        <f t="shared" si="0"/>
        <v>34.25</v>
      </c>
      <c r="J6" s="24">
        <f t="shared" si="1"/>
        <v>68.5</v>
      </c>
      <c r="K6" s="155">
        <v>57</v>
      </c>
      <c r="L6" s="155">
        <v>56</v>
      </c>
      <c r="M6" s="28">
        <v>62</v>
      </c>
      <c r="N6" s="30"/>
      <c r="O6" s="29">
        <f t="shared" si="2"/>
        <v>58.33</v>
      </c>
      <c r="P6" s="30">
        <v>40</v>
      </c>
      <c r="Q6" s="167">
        <v>28</v>
      </c>
      <c r="R6" s="28">
        <v>38</v>
      </c>
      <c r="S6" s="29">
        <f t="shared" si="3"/>
        <v>232.83</v>
      </c>
      <c r="T6" s="34" t="b">
        <f t="shared" si="4"/>
        <v>1</v>
      </c>
      <c r="U6" s="34" t="b">
        <f t="shared" si="5"/>
        <v>1</v>
      </c>
      <c r="V6" s="65" t="b">
        <f t="shared" si="6"/>
        <v>1</v>
      </c>
      <c r="W6" s="65" t="b">
        <f t="shared" si="7"/>
        <v>0</v>
      </c>
      <c r="X6" s="65" t="b">
        <f t="shared" si="8"/>
        <v>1</v>
      </c>
      <c r="Y6" s="65" t="b">
        <f t="shared" si="9"/>
        <v>1</v>
      </c>
      <c r="Z6" s="65" t="b">
        <f t="shared" si="10"/>
        <v>0</v>
      </c>
    </row>
    <row r="7" spans="1:26" s="28" customFormat="1" x14ac:dyDescent="0.25">
      <c r="A7" s="111" t="s">
        <v>373</v>
      </c>
      <c r="B7" s="111" t="s">
        <v>374</v>
      </c>
      <c r="C7" s="253" t="s">
        <v>171</v>
      </c>
      <c r="D7" s="26" t="s">
        <v>21</v>
      </c>
      <c r="E7" s="155">
        <v>38</v>
      </c>
      <c r="F7" s="155">
        <v>36</v>
      </c>
      <c r="G7" s="155">
        <v>38</v>
      </c>
      <c r="H7" s="155">
        <v>39</v>
      </c>
      <c r="I7" s="24">
        <f t="shared" si="0"/>
        <v>37.75</v>
      </c>
      <c r="J7" s="24">
        <f t="shared" si="1"/>
        <v>75.5</v>
      </c>
      <c r="K7" s="155">
        <v>74</v>
      </c>
      <c r="L7" s="155">
        <v>72</v>
      </c>
      <c r="M7" s="28">
        <v>77</v>
      </c>
      <c r="N7" s="30"/>
      <c r="O7" s="29">
        <f t="shared" si="2"/>
        <v>74.33</v>
      </c>
      <c r="P7" s="30">
        <v>40</v>
      </c>
      <c r="Q7" s="167">
        <v>36.5</v>
      </c>
      <c r="R7" s="28">
        <v>43</v>
      </c>
      <c r="S7" s="29">
        <f t="shared" si="3"/>
        <v>269.33</v>
      </c>
      <c r="T7" s="34" t="b">
        <f t="shared" si="4"/>
        <v>1</v>
      </c>
      <c r="U7" s="34" t="b">
        <f t="shared" si="5"/>
        <v>1</v>
      </c>
      <c r="V7" s="65" t="b">
        <f t="shared" si="6"/>
        <v>1</v>
      </c>
      <c r="W7" s="65" t="b">
        <f t="shared" si="7"/>
        <v>1</v>
      </c>
      <c r="X7" s="65" t="b">
        <f t="shared" si="8"/>
        <v>1</v>
      </c>
      <c r="Y7" s="65" t="b">
        <f t="shared" si="9"/>
        <v>1</v>
      </c>
      <c r="Z7" s="65" t="b">
        <f t="shared" si="10"/>
        <v>1</v>
      </c>
    </row>
    <row r="8" spans="1:26" s="28" customFormat="1" x14ac:dyDescent="0.25">
      <c r="A8" s="111" t="s">
        <v>169</v>
      </c>
      <c r="B8" s="111" t="s">
        <v>170</v>
      </c>
      <c r="C8" s="253" t="s">
        <v>171</v>
      </c>
      <c r="D8" s="26" t="s">
        <v>16</v>
      </c>
      <c r="E8" s="155">
        <v>34</v>
      </c>
      <c r="F8" s="155">
        <v>37</v>
      </c>
      <c r="G8" s="155">
        <v>37</v>
      </c>
      <c r="H8" s="155">
        <v>38</v>
      </c>
      <c r="I8" s="24">
        <f t="shared" si="0"/>
        <v>36.5</v>
      </c>
      <c r="J8" s="24">
        <f t="shared" si="1"/>
        <v>73</v>
      </c>
      <c r="K8" s="155">
        <v>58</v>
      </c>
      <c r="L8" s="155">
        <v>62</v>
      </c>
      <c r="M8" s="28">
        <v>58</v>
      </c>
      <c r="N8" s="30"/>
      <c r="O8" s="29">
        <f t="shared" si="2"/>
        <v>59.33</v>
      </c>
      <c r="P8" s="30">
        <v>10</v>
      </c>
      <c r="Q8" s="30">
        <v>37</v>
      </c>
      <c r="R8" s="28">
        <v>40</v>
      </c>
      <c r="S8" s="29">
        <f t="shared" si="3"/>
        <v>219.33</v>
      </c>
      <c r="T8" s="34" t="b">
        <f t="shared" si="4"/>
        <v>1</v>
      </c>
      <c r="U8" s="34" t="b">
        <f t="shared" si="5"/>
        <v>1</v>
      </c>
      <c r="V8" s="65" t="b">
        <f t="shared" si="6"/>
        <v>0</v>
      </c>
      <c r="W8" s="65" t="b">
        <f t="shared" si="7"/>
        <v>1</v>
      </c>
      <c r="X8" s="65" t="b">
        <f t="shared" si="8"/>
        <v>1</v>
      </c>
      <c r="Y8" s="65" t="b">
        <f t="shared" si="9"/>
        <v>1</v>
      </c>
      <c r="Z8" s="65" t="b">
        <f t="shared" si="10"/>
        <v>0</v>
      </c>
    </row>
    <row r="9" spans="1:26" s="28" customFormat="1" x14ac:dyDescent="0.25">
      <c r="A9" s="111" t="s">
        <v>463</v>
      </c>
      <c r="B9" s="111" t="s">
        <v>464</v>
      </c>
      <c r="C9" s="253" t="s">
        <v>171</v>
      </c>
      <c r="D9" s="26" t="s">
        <v>22</v>
      </c>
      <c r="E9" s="155">
        <v>36</v>
      </c>
      <c r="F9" s="155">
        <v>38</v>
      </c>
      <c r="G9" s="155">
        <v>37</v>
      </c>
      <c r="H9" s="155">
        <v>37</v>
      </c>
      <c r="I9" s="24">
        <f t="shared" si="0"/>
        <v>37</v>
      </c>
      <c r="J9" s="24">
        <f t="shared" si="1"/>
        <v>74</v>
      </c>
      <c r="K9" s="155">
        <v>67</v>
      </c>
      <c r="L9" s="155">
        <v>48</v>
      </c>
      <c r="M9" s="28">
        <v>73</v>
      </c>
      <c r="N9" s="30"/>
      <c r="O9" s="29">
        <f t="shared" si="2"/>
        <v>62.67</v>
      </c>
      <c r="P9" s="30">
        <v>40</v>
      </c>
      <c r="Q9" s="167">
        <v>37</v>
      </c>
      <c r="R9" s="28">
        <v>41</v>
      </c>
      <c r="S9" s="29">
        <f t="shared" si="3"/>
        <v>254.67</v>
      </c>
      <c r="T9" s="34" t="b">
        <f t="shared" si="4"/>
        <v>1</v>
      </c>
      <c r="U9" s="34" t="b">
        <f t="shared" si="5"/>
        <v>1</v>
      </c>
      <c r="V9" s="65" t="b">
        <f t="shared" si="6"/>
        <v>1</v>
      </c>
      <c r="W9" s="65" t="b">
        <f t="shared" si="7"/>
        <v>1</v>
      </c>
      <c r="X9" s="65" t="b">
        <f t="shared" si="8"/>
        <v>1</v>
      </c>
      <c r="Y9" s="65" t="b">
        <f t="shared" si="9"/>
        <v>1</v>
      </c>
      <c r="Z9" s="65" t="b">
        <f t="shared" si="10"/>
        <v>1</v>
      </c>
    </row>
    <row r="10" spans="1:26" s="28" customFormat="1" x14ac:dyDescent="0.25">
      <c r="A10" s="111" t="s">
        <v>472</v>
      </c>
      <c r="B10" s="111" t="s">
        <v>473</v>
      </c>
      <c r="C10" s="253" t="s">
        <v>171</v>
      </c>
      <c r="D10" s="26" t="s">
        <v>22</v>
      </c>
      <c r="E10" s="155">
        <v>38</v>
      </c>
      <c r="F10" s="155">
        <v>38</v>
      </c>
      <c r="G10" s="155">
        <v>38</v>
      </c>
      <c r="H10" s="155">
        <v>36</v>
      </c>
      <c r="I10" s="24">
        <f t="shared" si="0"/>
        <v>37.5</v>
      </c>
      <c r="J10" s="24">
        <f t="shared" si="1"/>
        <v>75</v>
      </c>
      <c r="K10" s="155">
        <v>69</v>
      </c>
      <c r="L10" s="155">
        <v>68</v>
      </c>
      <c r="M10" s="28">
        <v>72</v>
      </c>
      <c r="N10" s="30"/>
      <c r="O10" s="29">
        <f t="shared" si="2"/>
        <v>69.67</v>
      </c>
      <c r="P10" s="30">
        <v>40</v>
      </c>
      <c r="Q10" s="167">
        <v>29</v>
      </c>
      <c r="R10" s="28">
        <v>40</v>
      </c>
      <c r="S10" s="29">
        <f t="shared" si="3"/>
        <v>253.67</v>
      </c>
      <c r="T10" s="34" t="b">
        <f t="shared" si="4"/>
        <v>1</v>
      </c>
      <c r="U10" s="34" t="b">
        <f t="shared" si="5"/>
        <v>1</v>
      </c>
      <c r="V10" s="65" t="b">
        <f t="shared" si="6"/>
        <v>1</v>
      </c>
      <c r="W10" s="65" t="b">
        <f t="shared" si="7"/>
        <v>0</v>
      </c>
      <c r="X10" s="65" t="b">
        <f t="shared" si="8"/>
        <v>1</v>
      </c>
      <c r="Y10" s="65" t="b">
        <f t="shared" si="9"/>
        <v>1</v>
      </c>
      <c r="Z10" s="65" t="b">
        <f t="shared" si="10"/>
        <v>0</v>
      </c>
    </row>
    <row r="11" spans="1:26" s="28" customFormat="1" x14ac:dyDescent="0.25">
      <c r="A11" s="111" t="s">
        <v>262</v>
      </c>
      <c r="B11" s="111" t="s">
        <v>263</v>
      </c>
      <c r="C11" s="253" t="s">
        <v>171</v>
      </c>
      <c r="D11" s="26" t="s">
        <v>19</v>
      </c>
      <c r="E11" s="155">
        <v>32</v>
      </c>
      <c r="F11" s="155">
        <v>38</v>
      </c>
      <c r="G11" s="155">
        <v>37</v>
      </c>
      <c r="H11" s="155">
        <v>37</v>
      </c>
      <c r="I11" s="24">
        <f t="shared" si="0"/>
        <v>36</v>
      </c>
      <c r="J11" s="24">
        <f t="shared" si="1"/>
        <v>72</v>
      </c>
      <c r="K11" s="155">
        <v>59</v>
      </c>
      <c r="L11" s="155">
        <v>66</v>
      </c>
      <c r="M11" s="28">
        <v>72</v>
      </c>
      <c r="N11" s="30"/>
      <c r="O11" s="29">
        <f t="shared" si="2"/>
        <v>65.67</v>
      </c>
      <c r="P11" s="30">
        <v>40</v>
      </c>
      <c r="Q11" s="30">
        <v>33</v>
      </c>
      <c r="R11" s="28">
        <v>42</v>
      </c>
      <c r="S11" s="29">
        <f t="shared" si="3"/>
        <v>252.67</v>
      </c>
      <c r="T11" s="34" t="b">
        <f t="shared" si="4"/>
        <v>1</v>
      </c>
      <c r="U11" s="34" t="b">
        <f t="shared" si="5"/>
        <v>1</v>
      </c>
      <c r="V11" s="65" t="b">
        <f t="shared" si="6"/>
        <v>1</v>
      </c>
      <c r="W11" s="65" t="b">
        <f t="shared" si="7"/>
        <v>1</v>
      </c>
      <c r="X11" s="65" t="b">
        <f t="shared" si="8"/>
        <v>1</v>
      </c>
      <c r="Y11" s="65" t="b">
        <f t="shared" si="9"/>
        <v>1</v>
      </c>
      <c r="Z11" s="65" t="b">
        <f t="shared" si="10"/>
        <v>1</v>
      </c>
    </row>
    <row r="12" spans="1:26" s="28" customFormat="1" x14ac:dyDescent="0.25">
      <c r="A12" s="111" t="s">
        <v>608</v>
      </c>
      <c r="B12" s="111" t="s">
        <v>609</v>
      </c>
      <c r="C12" s="253" t="s">
        <v>171</v>
      </c>
      <c r="D12" s="26" t="s">
        <v>0</v>
      </c>
      <c r="E12" s="155">
        <v>34</v>
      </c>
      <c r="F12" s="155">
        <v>37</v>
      </c>
      <c r="G12" s="155">
        <v>38</v>
      </c>
      <c r="H12" s="155">
        <v>38</v>
      </c>
      <c r="I12" s="24">
        <f t="shared" si="0"/>
        <v>36.75</v>
      </c>
      <c r="J12" s="24">
        <f t="shared" si="1"/>
        <v>73.5</v>
      </c>
      <c r="K12" s="155">
        <v>53</v>
      </c>
      <c r="L12" s="155">
        <v>58</v>
      </c>
      <c r="M12" s="28">
        <v>72</v>
      </c>
      <c r="N12" s="30"/>
      <c r="O12" s="29">
        <f t="shared" si="2"/>
        <v>61</v>
      </c>
      <c r="P12" s="30">
        <v>40</v>
      </c>
      <c r="Q12" s="167">
        <v>37</v>
      </c>
      <c r="R12" s="28">
        <v>43</v>
      </c>
      <c r="S12" s="29">
        <f t="shared" si="3"/>
        <v>254.5</v>
      </c>
      <c r="T12" s="34" t="b">
        <f t="shared" si="4"/>
        <v>1</v>
      </c>
      <c r="U12" s="34" t="b">
        <f t="shared" si="5"/>
        <v>1</v>
      </c>
      <c r="V12" s="65" t="b">
        <f t="shared" si="6"/>
        <v>1</v>
      </c>
      <c r="W12" s="65" t="b">
        <f t="shared" si="7"/>
        <v>1</v>
      </c>
      <c r="X12" s="65" t="b">
        <f t="shared" si="8"/>
        <v>1</v>
      </c>
      <c r="Y12" s="65" t="b">
        <f t="shared" si="9"/>
        <v>1</v>
      </c>
      <c r="Z12" s="65" t="b">
        <f t="shared" si="10"/>
        <v>1</v>
      </c>
    </row>
    <row r="13" spans="1:26" s="28" customFormat="1" x14ac:dyDescent="0.25">
      <c r="A13" s="111" t="s">
        <v>529</v>
      </c>
      <c r="B13" s="111" t="s">
        <v>530</v>
      </c>
      <c r="C13" s="253" t="s">
        <v>171</v>
      </c>
      <c r="D13" s="26" t="s">
        <v>23</v>
      </c>
      <c r="E13" s="155">
        <v>38</v>
      </c>
      <c r="F13" s="155">
        <v>36</v>
      </c>
      <c r="G13" s="155">
        <v>31</v>
      </c>
      <c r="H13" s="155">
        <v>38</v>
      </c>
      <c r="I13" s="24">
        <f t="shared" si="0"/>
        <v>35.75</v>
      </c>
      <c r="J13" s="24">
        <f t="shared" si="1"/>
        <v>71.5</v>
      </c>
      <c r="K13" s="155">
        <v>69</v>
      </c>
      <c r="L13" s="155">
        <v>69</v>
      </c>
      <c r="M13" s="28">
        <v>70</v>
      </c>
      <c r="N13" s="30"/>
      <c r="O13" s="29">
        <f t="shared" si="2"/>
        <v>69.33</v>
      </c>
      <c r="P13" s="30">
        <v>40</v>
      </c>
      <c r="Q13" s="167">
        <v>39</v>
      </c>
      <c r="R13" s="28">
        <v>37</v>
      </c>
      <c r="S13" s="29">
        <f t="shared" si="3"/>
        <v>256.83</v>
      </c>
      <c r="T13" s="34" t="b">
        <f t="shared" si="4"/>
        <v>1</v>
      </c>
      <c r="U13" s="34" t="b">
        <f t="shared" si="5"/>
        <v>1</v>
      </c>
      <c r="V13" s="65" t="b">
        <f t="shared" si="6"/>
        <v>1</v>
      </c>
      <c r="W13" s="65" t="b">
        <f t="shared" si="7"/>
        <v>1</v>
      </c>
      <c r="X13" s="65" t="b">
        <f t="shared" si="8"/>
        <v>1</v>
      </c>
      <c r="Y13" s="65" t="b">
        <f t="shared" si="9"/>
        <v>1</v>
      </c>
      <c r="Z13" s="65" t="b">
        <f t="shared" si="10"/>
        <v>1</v>
      </c>
    </row>
    <row r="14" spans="1:26" s="28" customFormat="1" x14ac:dyDescent="0.25">
      <c r="A14" s="111" t="s">
        <v>535</v>
      </c>
      <c r="B14" s="111" t="s">
        <v>536</v>
      </c>
      <c r="C14" s="253" t="s">
        <v>171</v>
      </c>
      <c r="D14" s="26" t="s">
        <v>23</v>
      </c>
      <c r="E14" s="155">
        <v>37</v>
      </c>
      <c r="F14" s="155">
        <v>33</v>
      </c>
      <c r="G14" s="155">
        <v>31</v>
      </c>
      <c r="H14" s="155">
        <v>36</v>
      </c>
      <c r="I14" s="24">
        <f t="shared" si="0"/>
        <v>34.25</v>
      </c>
      <c r="J14" s="24">
        <f t="shared" si="1"/>
        <v>68.5</v>
      </c>
      <c r="K14" s="155">
        <v>55</v>
      </c>
      <c r="L14" s="155">
        <v>66</v>
      </c>
      <c r="M14" s="28">
        <v>60</v>
      </c>
      <c r="N14" s="30"/>
      <c r="O14" s="29">
        <f t="shared" si="2"/>
        <v>60.33</v>
      </c>
      <c r="P14" s="30">
        <v>40</v>
      </c>
      <c r="Q14" s="167">
        <v>34</v>
      </c>
      <c r="R14" s="28">
        <v>38</v>
      </c>
      <c r="S14" s="29">
        <f t="shared" si="3"/>
        <v>240.83</v>
      </c>
      <c r="T14" s="34" t="b">
        <f t="shared" si="4"/>
        <v>1</v>
      </c>
      <c r="U14" s="34" t="b">
        <f t="shared" si="5"/>
        <v>1</v>
      </c>
      <c r="V14" s="65" t="b">
        <f t="shared" si="6"/>
        <v>1</v>
      </c>
      <c r="W14" s="65" t="b">
        <f t="shared" si="7"/>
        <v>1</v>
      </c>
      <c r="X14" s="65" t="b">
        <f t="shared" si="8"/>
        <v>1</v>
      </c>
      <c r="Y14" s="65" t="b">
        <f t="shared" si="9"/>
        <v>1</v>
      </c>
      <c r="Z14" s="65" t="b">
        <f t="shared" si="10"/>
        <v>1</v>
      </c>
    </row>
    <row r="15" spans="1:26" s="28" customFormat="1" x14ac:dyDescent="0.25">
      <c r="A15" s="111" t="s">
        <v>258</v>
      </c>
      <c r="B15" s="111" t="s">
        <v>758</v>
      </c>
      <c r="C15" s="253" t="s">
        <v>109</v>
      </c>
      <c r="D15" s="26" t="s">
        <v>26</v>
      </c>
      <c r="E15" s="155">
        <v>32</v>
      </c>
      <c r="F15" s="155">
        <v>40</v>
      </c>
      <c r="G15" s="155">
        <v>36</v>
      </c>
      <c r="H15" s="155">
        <v>36</v>
      </c>
      <c r="I15" s="24">
        <f t="shared" si="0"/>
        <v>36</v>
      </c>
      <c r="J15" s="24">
        <f t="shared" si="1"/>
        <v>72</v>
      </c>
      <c r="K15" s="155">
        <v>59</v>
      </c>
      <c r="L15" s="155">
        <v>61</v>
      </c>
      <c r="M15" s="28">
        <v>69</v>
      </c>
      <c r="N15" s="30"/>
      <c r="O15" s="29">
        <f t="shared" si="2"/>
        <v>63</v>
      </c>
      <c r="P15" s="30">
        <v>40</v>
      </c>
      <c r="Q15" s="167">
        <v>29</v>
      </c>
      <c r="R15" s="28">
        <v>35</v>
      </c>
      <c r="S15" s="29">
        <f t="shared" si="3"/>
        <v>239</v>
      </c>
      <c r="T15" s="34" t="b">
        <f t="shared" si="4"/>
        <v>1</v>
      </c>
      <c r="U15" s="34" t="b">
        <f t="shared" si="5"/>
        <v>1</v>
      </c>
      <c r="V15" s="65" t="b">
        <f t="shared" si="6"/>
        <v>1</v>
      </c>
      <c r="W15" s="65" t="b">
        <f t="shared" si="7"/>
        <v>0</v>
      </c>
      <c r="X15" s="65" t="b">
        <f t="shared" si="8"/>
        <v>1</v>
      </c>
      <c r="Y15" s="65" t="b">
        <f>IF(S15,S15&gt;=200,S15&lt;200)</f>
        <v>1</v>
      </c>
      <c r="Z15" s="65" t="b">
        <f t="shared" si="10"/>
        <v>0</v>
      </c>
    </row>
    <row r="16" spans="1:26" s="28" customFormat="1" x14ac:dyDescent="0.25">
      <c r="A16" s="111" t="s">
        <v>107</v>
      </c>
      <c r="B16" s="111" t="s">
        <v>108</v>
      </c>
      <c r="C16" s="253" t="s">
        <v>109</v>
      </c>
      <c r="D16" s="26" t="s">
        <v>16</v>
      </c>
      <c r="E16" s="155">
        <v>29</v>
      </c>
      <c r="F16" s="155">
        <v>35</v>
      </c>
      <c r="G16" s="155">
        <v>26</v>
      </c>
      <c r="H16" s="155">
        <v>36</v>
      </c>
      <c r="I16" s="24">
        <f t="shared" si="0"/>
        <v>31.5</v>
      </c>
      <c r="J16" s="24">
        <f t="shared" si="1"/>
        <v>63</v>
      </c>
      <c r="K16" s="155">
        <v>65</v>
      </c>
      <c r="L16" s="155">
        <v>75</v>
      </c>
      <c r="M16" s="28">
        <v>72</v>
      </c>
      <c r="N16" s="30"/>
      <c r="O16" s="29">
        <f t="shared" si="2"/>
        <v>70.67</v>
      </c>
      <c r="P16" s="30">
        <v>30</v>
      </c>
      <c r="Q16" s="30">
        <v>36</v>
      </c>
      <c r="R16" s="28">
        <v>41</v>
      </c>
      <c r="S16" s="29">
        <f t="shared" si="3"/>
        <v>240.67</v>
      </c>
      <c r="T16" s="34" t="b">
        <f t="shared" si="4"/>
        <v>1</v>
      </c>
      <c r="U16" s="34" t="b">
        <f t="shared" si="5"/>
        <v>1</v>
      </c>
      <c r="V16" s="65" t="b">
        <f t="shared" si="6"/>
        <v>0</v>
      </c>
      <c r="W16" s="65" t="b">
        <f t="shared" si="7"/>
        <v>1</v>
      </c>
      <c r="X16" s="65" t="b">
        <f t="shared" si="8"/>
        <v>1</v>
      </c>
      <c r="Y16" s="65" t="b">
        <f>IF(S16,S16&gt;=207,S16&lt;207)</f>
        <v>1</v>
      </c>
      <c r="Z16" s="65" t="b">
        <f t="shared" si="10"/>
        <v>0</v>
      </c>
    </row>
    <row r="17" spans="1:26" s="28" customFormat="1" x14ac:dyDescent="0.25">
      <c r="A17" s="111" t="s">
        <v>697</v>
      </c>
      <c r="B17" s="111" t="s">
        <v>512</v>
      </c>
      <c r="C17" s="253" t="s">
        <v>109</v>
      </c>
      <c r="D17" s="26" t="s">
        <v>25</v>
      </c>
      <c r="E17" s="155">
        <v>31</v>
      </c>
      <c r="F17" s="155">
        <v>31</v>
      </c>
      <c r="G17" s="155">
        <v>34</v>
      </c>
      <c r="H17" s="155">
        <v>35</v>
      </c>
      <c r="I17" s="24">
        <f t="shared" si="0"/>
        <v>32.75</v>
      </c>
      <c r="J17" s="24">
        <f t="shared" si="1"/>
        <v>65.5</v>
      </c>
      <c r="K17" s="155">
        <v>63</v>
      </c>
      <c r="L17" s="155">
        <v>54</v>
      </c>
      <c r="M17" s="28">
        <v>69</v>
      </c>
      <c r="N17" s="30"/>
      <c r="O17" s="29">
        <f t="shared" si="2"/>
        <v>62</v>
      </c>
      <c r="P17" s="30">
        <v>40</v>
      </c>
      <c r="Q17" s="167">
        <v>37.5</v>
      </c>
      <c r="R17" s="30">
        <v>39</v>
      </c>
      <c r="S17" s="29">
        <f t="shared" si="3"/>
        <v>244</v>
      </c>
      <c r="T17" s="34" t="b">
        <f t="shared" si="4"/>
        <v>1</v>
      </c>
      <c r="U17" s="34" t="b">
        <f t="shared" si="5"/>
        <v>1</v>
      </c>
      <c r="V17" s="65" t="b">
        <f t="shared" si="6"/>
        <v>1</v>
      </c>
      <c r="W17" s="65" t="b">
        <f t="shared" si="7"/>
        <v>1</v>
      </c>
      <c r="X17" s="65" t="b">
        <f t="shared" si="8"/>
        <v>1</v>
      </c>
      <c r="Y17" s="65" t="b">
        <f>IF(S17,S17&gt;=200,S17&lt;200)</f>
        <v>1</v>
      </c>
      <c r="Z17" s="65" t="b">
        <f t="shared" si="10"/>
        <v>1</v>
      </c>
    </row>
    <row r="18" spans="1:26" s="28" customFormat="1" x14ac:dyDescent="0.25">
      <c r="A18" s="111" t="s">
        <v>669</v>
      </c>
      <c r="B18" s="111" t="s">
        <v>670</v>
      </c>
      <c r="C18" s="253" t="s">
        <v>109</v>
      </c>
      <c r="D18" s="26" t="s">
        <v>24</v>
      </c>
      <c r="E18" s="155">
        <v>32</v>
      </c>
      <c r="F18" s="155">
        <v>35</v>
      </c>
      <c r="G18" s="155">
        <v>33</v>
      </c>
      <c r="H18" s="155">
        <v>35</v>
      </c>
      <c r="I18" s="24">
        <f t="shared" si="0"/>
        <v>33.75</v>
      </c>
      <c r="J18" s="24">
        <f t="shared" si="1"/>
        <v>67.5</v>
      </c>
      <c r="K18" s="155">
        <v>69</v>
      </c>
      <c r="L18" s="155">
        <v>43</v>
      </c>
      <c r="M18" s="28">
        <v>67</v>
      </c>
      <c r="N18" s="30"/>
      <c r="O18" s="29">
        <f t="shared" si="2"/>
        <v>59.67</v>
      </c>
      <c r="P18" s="30">
        <v>40</v>
      </c>
      <c r="Q18" s="167">
        <v>34</v>
      </c>
      <c r="R18" s="30">
        <v>39</v>
      </c>
      <c r="S18" s="29">
        <f t="shared" si="3"/>
        <v>240.17</v>
      </c>
      <c r="T18" s="34" t="b">
        <f t="shared" si="4"/>
        <v>1</v>
      </c>
      <c r="U18" s="34" t="b">
        <f t="shared" si="5"/>
        <v>1</v>
      </c>
      <c r="V18" s="65" t="b">
        <f t="shared" si="6"/>
        <v>1</v>
      </c>
      <c r="W18" s="65" t="b">
        <f t="shared" si="7"/>
        <v>1</v>
      </c>
      <c r="X18" s="65" t="b">
        <f t="shared" si="8"/>
        <v>1</v>
      </c>
      <c r="Y18" s="65" t="b">
        <f>IF(S18,S18&gt;=207,S18&lt;207)</f>
        <v>1</v>
      </c>
      <c r="Z18" s="65" t="b">
        <f t="shared" si="10"/>
        <v>1</v>
      </c>
    </row>
    <row r="19" spans="1:26" s="28" customFormat="1" x14ac:dyDescent="0.25">
      <c r="A19" s="111" t="s">
        <v>728</v>
      </c>
      <c r="B19" s="111" t="s">
        <v>729</v>
      </c>
      <c r="C19" s="253" t="s">
        <v>109</v>
      </c>
      <c r="D19" s="26" t="s">
        <v>25</v>
      </c>
      <c r="E19" s="155">
        <v>28</v>
      </c>
      <c r="F19" s="155">
        <v>35</v>
      </c>
      <c r="G19" s="155">
        <v>37</v>
      </c>
      <c r="H19" s="155">
        <v>39</v>
      </c>
      <c r="I19" s="24">
        <f t="shared" si="0"/>
        <v>34.75</v>
      </c>
      <c r="J19" s="24">
        <f t="shared" si="1"/>
        <v>69.5</v>
      </c>
      <c r="K19" s="155">
        <v>51</v>
      </c>
      <c r="L19" s="155">
        <v>62</v>
      </c>
      <c r="M19" s="28">
        <v>62</v>
      </c>
      <c r="N19" s="30"/>
      <c r="O19" s="29">
        <f t="shared" si="2"/>
        <v>58.33</v>
      </c>
      <c r="P19" s="30">
        <v>40</v>
      </c>
      <c r="Q19" s="167">
        <v>29</v>
      </c>
      <c r="R19" s="30">
        <v>31</v>
      </c>
      <c r="S19" s="29">
        <f t="shared" si="3"/>
        <v>227.83</v>
      </c>
      <c r="T19" s="34" t="b">
        <f t="shared" si="4"/>
        <v>1</v>
      </c>
      <c r="U19" s="34" t="b">
        <f t="shared" si="5"/>
        <v>1</v>
      </c>
      <c r="V19" s="65" t="b">
        <f t="shared" si="6"/>
        <v>1</v>
      </c>
      <c r="W19" s="65" t="b">
        <f t="shared" si="7"/>
        <v>0</v>
      </c>
      <c r="X19" s="65" t="b">
        <f t="shared" si="8"/>
        <v>0</v>
      </c>
      <c r="Y19" s="65" t="b">
        <f>IF(S19,S19&gt;=200,S19&lt;200)</f>
        <v>1</v>
      </c>
      <c r="Z19" s="65" t="b">
        <f t="shared" si="10"/>
        <v>0</v>
      </c>
    </row>
    <row r="20" spans="1:26" s="28" customFormat="1" x14ac:dyDescent="0.25">
      <c r="A20" s="111" t="s">
        <v>814</v>
      </c>
      <c r="B20" s="111" t="s">
        <v>815</v>
      </c>
      <c r="C20" s="253" t="s">
        <v>109</v>
      </c>
      <c r="D20" s="26" t="s">
        <v>26</v>
      </c>
      <c r="E20" s="155">
        <v>27</v>
      </c>
      <c r="F20" s="155">
        <v>36</v>
      </c>
      <c r="G20" s="155">
        <v>33</v>
      </c>
      <c r="H20" s="155">
        <v>32</v>
      </c>
      <c r="I20" s="24">
        <f t="shared" si="0"/>
        <v>32</v>
      </c>
      <c r="J20" s="24">
        <f t="shared" si="1"/>
        <v>64</v>
      </c>
      <c r="K20" s="155">
        <v>68</v>
      </c>
      <c r="L20" s="155">
        <v>72</v>
      </c>
      <c r="M20" s="28">
        <v>72</v>
      </c>
      <c r="N20" s="30"/>
      <c r="O20" s="29">
        <f t="shared" si="2"/>
        <v>70.67</v>
      </c>
      <c r="P20" s="30">
        <v>40</v>
      </c>
      <c r="Q20" s="167">
        <v>35.5</v>
      </c>
      <c r="R20" s="28">
        <v>37</v>
      </c>
      <c r="S20" s="29">
        <f t="shared" si="3"/>
        <v>247.17</v>
      </c>
      <c r="T20" s="34" t="b">
        <f t="shared" si="4"/>
        <v>1</v>
      </c>
      <c r="U20" s="34" t="b">
        <f t="shared" si="5"/>
        <v>1</v>
      </c>
      <c r="V20" s="65" t="b">
        <f t="shared" si="6"/>
        <v>1</v>
      </c>
      <c r="W20" s="65" t="b">
        <f t="shared" si="7"/>
        <v>1</v>
      </c>
      <c r="X20" s="65" t="b">
        <f t="shared" si="8"/>
        <v>1</v>
      </c>
      <c r="Y20" s="65" t="b">
        <f>IF(S20,S20&gt;=200,S20&lt;200)</f>
        <v>1</v>
      </c>
      <c r="Z20" s="65" t="b">
        <f t="shared" si="10"/>
        <v>1</v>
      </c>
    </row>
    <row r="21" spans="1:26" s="28" customFormat="1" x14ac:dyDescent="0.25">
      <c r="A21" s="111" t="s">
        <v>270</v>
      </c>
      <c r="B21" s="111" t="s">
        <v>271</v>
      </c>
      <c r="C21" s="253" t="s">
        <v>203</v>
      </c>
      <c r="D21" s="26" t="s">
        <v>20</v>
      </c>
      <c r="E21" s="155">
        <v>37</v>
      </c>
      <c r="F21" s="155">
        <v>34</v>
      </c>
      <c r="G21" s="155">
        <v>36</v>
      </c>
      <c r="H21" s="155">
        <v>38</v>
      </c>
      <c r="I21" s="24">
        <f t="shared" si="0"/>
        <v>36.25</v>
      </c>
      <c r="J21" s="24">
        <f t="shared" si="1"/>
        <v>72.5</v>
      </c>
      <c r="K21" s="155">
        <v>71</v>
      </c>
      <c r="L21" s="155">
        <v>66</v>
      </c>
      <c r="M21" s="28">
        <v>67</v>
      </c>
      <c r="N21" s="30"/>
      <c r="O21" s="29">
        <f t="shared" si="2"/>
        <v>68</v>
      </c>
      <c r="P21" s="30">
        <v>40</v>
      </c>
      <c r="Q21" s="30">
        <v>37</v>
      </c>
      <c r="R21" s="28">
        <v>37</v>
      </c>
      <c r="S21" s="29">
        <f t="shared" si="3"/>
        <v>254.5</v>
      </c>
      <c r="T21" s="34" t="b">
        <f t="shared" si="4"/>
        <v>1</v>
      </c>
      <c r="U21" s="34" t="b">
        <f t="shared" si="5"/>
        <v>1</v>
      </c>
      <c r="V21" s="65" t="b">
        <f t="shared" si="6"/>
        <v>1</v>
      </c>
      <c r="W21" s="65" t="b">
        <f t="shared" si="7"/>
        <v>1</v>
      </c>
      <c r="X21" s="65" t="b">
        <f t="shared" si="8"/>
        <v>1</v>
      </c>
      <c r="Y21" s="65" t="b">
        <f t="shared" ref="Y21:Y34" si="11">IF(S21,S21&gt;=207,S21&lt;207)</f>
        <v>1</v>
      </c>
      <c r="Z21" s="65" t="b">
        <f t="shared" si="10"/>
        <v>1</v>
      </c>
    </row>
    <row r="22" spans="1:26" s="28" customFormat="1" x14ac:dyDescent="0.25">
      <c r="A22" s="111" t="s">
        <v>201</v>
      </c>
      <c r="B22" s="111" t="s">
        <v>202</v>
      </c>
      <c r="C22" s="253" t="s">
        <v>203</v>
      </c>
      <c r="D22" s="26" t="s">
        <v>19</v>
      </c>
      <c r="E22" s="155">
        <v>31</v>
      </c>
      <c r="F22" s="155">
        <v>37</v>
      </c>
      <c r="G22" s="155">
        <v>38</v>
      </c>
      <c r="H22" s="155">
        <v>38</v>
      </c>
      <c r="I22" s="24">
        <f t="shared" si="0"/>
        <v>36</v>
      </c>
      <c r="J22" s="24">
        <f t="shared" si="1"/>
        <v>72</v>
      </c>
      <c r="K22" s="155">
        <v>75</v>
      </c>
      <c r="L22" s="155">
        <v>71</v>
      </c>
      <c r="M22" s="28">
        <v>72</v>
      </c>
      <c r="N22" s="30"/>
      <c r="O22" s="29">
        <f t="shared" si="2"/>
        <v>72.67</v>
      </c>
      <c r="P22" s="30">
        <v>40</v>
      </c>
      <c r="Q22" s="30">
        <v>40</v>
      </c>
      <c r="R22" s="28">
        <v>39</v>
      </c>
      <c r="S22" s="29">
        <f t="shared" si="3"/>
        <v>263.67</v>
      </c>
      <c r="T22" s="34" t="b">
        <f t="shared" si="4"/>
        <v>1</v>
      </c>
      <c r="U22" s="34" t="b">
        <f t="shared" si="5"/>
        <v>1</v>
      </c>
      <c r="V22" s="65" t="b">
        <f t="shared" si="6"/>
        <v>1</v>
      </c>
      <c r="W22" s="65" t="b">
        <f t="shared" si="7"/>
        <v>1</v>
      </c>
      <c r="X22" s="65" t="b">
        <f t="shared" si="8"/>
        <v>1</v>
      </c>
      <c r="Y22" s="65" t="b">
        <f t="shared" si="11"/>
        <v>1</v>
      </c>
      <c r="Z22" s="65" t="b">
        <f t="shared" si="10"/>
        <v>1</v>
      </c>
    </row>
    <row r="23" spans="1:26" s="28" customFormat="1" x14ac:dyDescent="0.25">
      <c r="A23" s="111" t="s">
        <v>427</v>
      </c>
      <c r="B23" s="111" t="s">
        <v>131</v>
      </c>
      <c r="C23" s="253" t="s">
        <v>203</v>
      </c>
      <c r="D23" s="26" t="s">
        <v>22</v>
      </c>
      <c r="E23" s="155">
        <v>36</v>
      </c>
      <c r="F23" s="155">
        <v>37</v>
      </c>
      <c r="G23" s="155">
        <v>37</v>
      </c>
      <c r="H23" s="155">
        <v>38</v>
      </c>
      <c r="I23" s="24">
        <f t="shared" si="0"/>
        <v>37</v>
      </c>
      <c r="J23" s="24">
        <f t="shared" si="1"/>
        <v>74</v>
      </c>
      <c r="K23" s="155">
        <v>53</v>
      </c>
      <c r="L23" s="155">
        <v>65</v>
      </c>
      <c r="M23" s="28">
        <v>51</v>
      </c>
      <c r="N23" s="30"/>
      <c r="O23" s="29">
        <f t="shared" si="2"/>
        <v>56.33</v>
      </c>
      <c r="P23" s="30">
        <v>20</v>
      </c>
      <c r="Q23" s="167">
        <v>41</v>
      </c>
      <c r="R23" s="28">
        <v>42</v>
      </c>
      <c r="S23" s="29">
        <f t="shared" si="3"/>
        <v>233.33</v>
      </c>
      <c r="T23" s="34" t="b">
        <f t="shared" si="4"/>
        <v>1</v>
      </c>
      <c r="U23" s="34" t="b">
        <f t="shared" si="5"/>
        <v>1</v>
      </c>
      <c r="V23" s="65" t="b">
        <f t="shared" si="6"/>
        <v>0</v>
      </c>
      <c r="W23" s="65" t="b">
        <f t="shared" si="7"/>
        <v>1</v>
      </c>
      <c r="X23" s="65" t="b">
        <f t="shared" si="8"/>
        <v>1</v>
      </c>
      <c r="Y23" s="65" t="b">
        <f t="shared" si="11"/>
        <v>1</v>
      </c>
      <c r="Z23" s="65" t="b">
        <f t="shared" si="10"/>
        <v>0</v>
      </c>
    </row>
    <row r="24" spans="1:26" s="28" customFormat="1" x14ac:dyDescent="0.25">
      <c r="A24" s="111" t="s">
        <v>555</v>
      </c>
      <c r="B24" s="111" t="s">
        <v>404</v>
      </c>
      <c r="C24" s="253" t="s">
        <v>203</v>
      </c>
      <c r="D24" s="26" t="s">
        <v>0</v>
      </c>
      <c r="E24" s="155">
        <v>33</v>
      </c>
      <c r="F24" s="155">
        <v>36</v>
      </c>
      <c r="G24" s="155">
        <v>35</v>
      </c>
      <c r="H24" s="155">
        <v>37</v>
      </c>
      <c r="I24" s="24">
        <f t="shared" si="0"/>
        <v>35.25</v>
      </c>
      <c r="J24" s="24">
        <f t="shared" si="1"/>
        <v>70.5</v>
      </c>
      <c r="K24" s="155">
        <v>62</v>
      </c>
      <c r="L24" s="155">
        <v>57</v>
      </c>
      <c r="M24" s="155">
        <v>64</v>
      </c>
      <c r="N24" s="25"/>
      <c r="O24" s="29">
        <f t="shared" si="2"/>
        <v>61</v>
      </c>
      <c r="P24" s="30">
        <v>40</v>
      </c>
      <c r="Q24" s="167">
        <v>34</v>
      </c>
      <c r="R24" s="28">
        <v>42</v>
      </c>
      <c r="S24" s="29">
        <f t="shared" si="3"/>
        <v>247.5</v>
      </c>
      <c r="T24" s="34" t="b">
        <f t="shared" si="4"/>
        <v>1</v>
      </c>
      <c r="U24" s="34" t="b">
        <f t="shared" si="5"/>
        <v>1</v>
      </c>
      <c r="V24" s="65" t="b">
        <f t="shared" si="6"/>
        <v>1</v>
      </c>
      <c r="W24" s="65" t="b">
        <f t="shared" si="7"/>
        <v>1</v>
      </c>
      <c r="X24" s="65" t="b">
        <f t="shared" si="8"/>
        <v>1</v>
      </c>
      <c r="Y24" s="65" t="b">
        <f t="shared" si="11"/>
        <v>1</v>
      </c>
      <c r="Z24" s="65" t="b">
        <f t="shared" si="10"/>
        <v>1</v>
      </c>
    </row>
    <row r="25" spans="1:26" s="28" customFormat="1" x14ac:dyDescent="0.25">
      <c r="A25" s="111" t="s">
        <v>208</v>
      </c>
      <c r="B25" s="111" t="s">
        <v>209</v>
      </c>
      <c r="C25" s="253" t="s">
        <v>203</v>
      </c>
      <c r="D25" s="26" t="s">
        <v>19</v>
      </c>
      <c r="E25" s="155">
        <v>32</v>
      </c>
      <c r="F25" s="155">
        <v>38</v>
      </c>
      <c r="G25" s="155">
        <v>37</v>
      </c>
      <c r="H25" s="155">
        <v>37</v>
      </c>
      <c r="I25" s="24">
        <f t="shared" si="0"/>
        <v>36</v>
      </c>
      <c r="J25" s="24">
        <f t="shared" si="1"/>
        <v>72</v>
      </c>
      <c r="K25" s="155">
        <v>45</v>
      </c>
      <c r="L25" s="155">
        <v>66</v>
      </c>
      <c r="M25" s="28">
        <v>67</v>
      </c>
      <c r="N25" s="30"/>
      <c r="O25" s="29">
        <f t="shared" si="2"/>
        <v>59.33</v>
      </c>
      <c r="P25" s="30">
        <v>40</v>
      </c>
      <c r="Q25" s="30">
        <v>40</v>
      </c>
      <c r="R25" s="28">
        <v>42</v>
      </c>
      <c r="S25" s="29">
        <f t="shared" si="3"/>
        <v>253.33</v>
      </c>
      <c r="T25" s="34" t="b">
        <f t="shared" si="4"/>
        <v>1</v>
      </c>
      <c r="U25" s="34" t="b">
        <f t="shared" si="5"/>
        <v>1</v>
      </c>
      <c r="V25" s="65" t="b">
        <f t="shared" si="6"/>
        <v>1</v>
      </c>
      <c r="W25" s="65" t="b">
        <f t="shared" si="7"/>
        <v>1</v>
      </c>
      <c r="X25" s="65" t="b">
        <f t="shared" si="8"/>
        <v>1</v>
      </c>
      <c r="Y25" s="65" t="b">
        <f t="shared" si="11"/>
        <v>1</v>
      </c>
      <c r="Z25" s="65" t="b">
        <f t="shared" si="10"/>
        <v>1</v>
      </c>
    </row>
    <row r="26" spans="1:26" s="28" customFormat="1" x14ac:dyDescent="0.25">
      <c r="A26" s="111" t="s">
        <v>353</v>
      </c>
      <c r="B26" s="111" t="s">
        <v>354</v>
      </c>
      <c r="C26" s="253" t="s">
        <v>203</v>
      </c>
      <c r="D26" s="26" t="s">
        <v>21</v>
      </c>
      <c r="E26" s="155">
        <v>33</v>
      </c>
      <c r="F26" s="155">
        <v>34</v>
      </c>
      <c r="G26" s="155">
        <v>38</v>
      </c>
      <c r="H26" s="155">
        <v>35</v>
      </c>
      <c r="I26" s="24">
        <f t="shared" si="0"/>
        <v>35</v>
      </c>
      <c r="J26" s="24">
        <f t="shared" si="1"/>
        <v>70</v>
      </c>
      <c r="K26" s="155">
        <v>72</v>
      </c>
      <c r="L26" s="155">
        <v>67</v>
      </c>
      <c r="M26" s="28">
        <v>68</v>
      </c>
      <c r="N26" s="30"/>
      <c r="O26" s="29">
        <f t="shared" si="2"/>
        <v>69</v>
      </c>
      <c r="P26" s="30">
        <v>40</v>
      </c>
      <c r="Q26" s="167">
        <v>34</v>
      </c>
      <c r="R26" s="28">
        <v>34</v>
      </c>
      <c r="S26" s="29">
        <f t="shared" si="3"/>
        <v>247</v>
      </c>
      <c r="T26" s="34" t="b">
        <f t="shared" si="4"/>
        <v>1</v>
      </c>
      <c r="U26" s="34" t="b">
        <f t="shared" si="5"/>
        <v>1</v>
      </c>
      <c r="V26" s="65" t="b">
        <f t="shared" si="6"/>
        <v>1</v>
      </c>
      <c r="W26" s="65" t="b">
        <f t="shared" si="7"/>
        <v>1</v>
      </c>
      <c r="X26" s="65" t="b">
        <f t="shared" si="8"/>
        <v>0</v>
      </c>
      <c r="Y26" s="65" t="b">
        <f t="shared" si="11"/>
        <v>1</v>
      </c>
      <c r="Z26" s="65" t="b">
        <f t="shared" si="10"/>
        <v>0</v>
      </c>
    </row>
    <row r="27" spans="1:26" s="28" customFormat="1" x14ac:dyDescent="0.25">
      <c r="A27" s="111" t="s">
        <v>449</v>
      </c>
      <c r="B27" s="111" t="s">
        <v>450</v>
      </c>
      <c r="C27" s="253" t="s">
        <v>203</v>
      </c>
      <c r="D27" s="26" t="s">
        <v>22</v>
      </c>
      <c r="E27" s="155">
        <v>36</v>
      </c>
      <c r="F27" s="155">
        <v>38</v>
      </c>
      <c r="G27" s="155">
        <v>34</v>
      </c>
      <c r="H27" s="155">
        <v>35</v>
      </c>
      <c r="I27" s="24">
        <f t="shared" si="0"/>
        <v>35.75</v>
      </c>
      <c r="J27" s="24">
        <f t="shared" si="1"/>
        <v>71.5</v>
      </c>
      <c r="K27" s="155">
        <v>65</v>
      </c>
      <c r="L27" s="155">
        <v>61</v>
      </c>
      <c r="M27" s="28">
        <v>66</v>
      </c>
      <c r="N27" s="30"/>
      <c r="O27" s="29">
        <f t="shared" si="2"/>
        <v>64</v>
      </c>
      <c r="P27" s="30">
        <v>40</v>
      </c>
      <c r="Q27" s="167">
        <v>34.5</v>
      </c>
      <c r="R27" s="28">
        <v>37</v>
      </c>
      <c r="S27" s="29">
        <f t="shared" si="3"/>
        <v>247</v>
      </c>
      <c r="T27" s="34" t="b">
        <f t="shared" si="4"/>
        <v>1</v>
      </c>
      <c r="U27" s="34" t="b">
        <f t="shared" si="5"/>
        <v>1</v>
      </c>
      <c r="V27" s="65" t="b">
        <f t="shared" si="6"/>
        <v>1</v>
      </c>
      <c r="W27" s="65" t="b">
        <f t="shared" si="7"/>
        <v>1</v>
      </c>
      <c r="X27" s="65" t="b">
        <f t="shared" si="8"/>
        <v>1</v>
      </c>
      <c r="Y27" s="65" t="b">
        <f t="shared" si="11"/>
        <v>1</v>
      </c>
      <c r="Z27" s="65" t="b">
        <f t="shared" si="10"/>
        <v>1</v>
      </c>
    </row>
    <row r="28" spans="1:26" s="28" customFormat="1" x14ac:dyDescent="0.25">
      <c r="A28" s="111" t="s">
        <v>494</v>
      </c>
      <c r="B28" s="111" t="s">
        <v>495</v>
      </c>
      <c r="C28" s="253" t="s">
        <v>203</v>
      </c>
      <c r="D28" s="26" t="s">
        <v>23</v>
      </c>
      <c r="E28" s="155">
        <v>37</v>
      </c>
      <c r="F28" s="155">
        <v>39</v>
      </c>
      <c r="G28" s="155">
        <v>31</v>
      </c>
      <c r="H28" s="155">
        <v>37</v>
      </c>
      <c r="I28" s="24">
        <f t="shared" si="0"/>
        <v>36</v>
      </c>
      <c r="J28" s="24">
        <f t="shared" si="1"/>
        <v>72</v>
      </c>
      <c r="K28" s="155">
        <v>48</v>
      </c>
      <c r="L28" s="155">
        <v>59</v>
      </c>
      <c r="M28" s="28">
        <v>65</v>
      </c>
      <c r="N28" s="30"/>
      <c r="O28" s="29">
        <f t="shared" si="2"/>
        <v>57.33</v>
      </c>
      <c r="P28" s="30">
        <v>40</v>
      </c>
      <c r="Q28" s="167">
        <v>38</v>
      </c>
      <c r="R28" s="28">
        <v>41</v>
      </c>
      <c r="S28" s="29">
        <f t="shared" si="3"/>
        <v>248.33</v>
      </c>
      <c r="T28" s="34" t="b">
        <f t="shared" si="4"/>
        <v>1</v>
      </c>
      <c r="U28" s="34" t="b">
        <f t="shared" si="5"/>
        <v>1</v>
      </c>
      <c r="V28" s="65" t="b">
        <f t="shared" si="6"/>
        <v>1</v>
      </c>
      <c r="W28" s="65" t="b">
        <f t="shared" si="7"/>
        <v>1</v>
      </c>
      <c r="X28" s="65" t="b">
        <f t="shared" si="8"/>
        <v>1</v>
      </c>
      <c r="Y28" s="65" t="b">
        <f t="shared" si="11"/>
        <v>1</v>
      </c>
      <c r="Z28" s="65" t="b">
        <f t="shared" si="10"/>
        <v>1</v>
      </c>
    </row>
    <row r="29" spans="1:26" s="28" customFormat="1" x14ac:dyDescent="0.25">
      <c r="A29" s="111" t="s">
        <v>597</v>
      </c>
      <c r="B29" s="111" t="s">
        <v>598</v>
      </c>
      <c r="C29" s="253" t="s">
        <v>203</v>
      </c>
      <c r="D29" s="26" t="s">
        <v>0</v>
      </c>
      <c r="E29" s="155">
        <v>31</v>
      </c>
      <c r="F29" s="155">
        <v>34</v>
      </c>
      <c r="G29" s="155">
        <v>38</v>
      </c>
      <c r="H29" s="155">
        <v>36</v>
      </c>
      <c r="I29" s="24">
        <f t="shared" si="0"/>
        <v>34.75</v>
      </c>
      <c r="J29" s="24">
        <f t="shared" si="1"/>
        <v>69.5</v>
      </c>
      <c r="K29" s="155">
        <v>69</v>
      </c>
      <c r="L29" s="155">
        <v>67</v>
      </c>
      <c r="M29" s="28">
        <v>68</v>
      </c>
      <c r="N29" s="30"/>
      <c r="O29" s="29">
        <f t="shared" si="2"/>
        <v>68</v>
      </c>
      <c r="P29" s="30">
        <v>40</v>
      </c>
      <c r="Q29" s="167">
        <v>38</v>
      </c>
      <c r="R29" s="28">
        <v>40</v>
      </c>
      <c r="S29" s="29">
        <f t="shared" si="3"/>
        <v>255.5</v>
      </c>
      <c r="T29" s="34" t="b">
        <f t="shared" si="4"/>
        <v>1</v>
      </c>
      <c r="U29" s="34" t="b">
        <f t="shared" si="5"/>
        <v>1</v>
      </c>
      <c r="V29" s="65" t="b">
        <f t="shared" si="6"/>
        <v>1</v>
      </c>
      <c r="W29" s="65" t="b">
        <f t="shared" si="7"/>
        <v>1</v>
      </c>
      <c r="X29" s="65" t="b">
        <f t="shared" si="8"/>
        <v>1</v>
      </c>
      <c r="Y29" s="65" t="b">
        <f t="shared" si="11"/>
        <v>1</v>
      </c>
      <c r="Z29" s="65" t="b">
        <f t="shared" si="10"/>
        <v>1</v>
      </c>
    </row>
    <row r="30" spans="1:26" s="28" customFormat="1" x14ac:dyDescent="0.25">
      <c r="A30" s="111" t="s">
        <v>323</v>
      </c>
      <c r="B30" s="111" t="s">
        <v>324</v>
      </c>
      <c r="C30" s="253" t="s">
        <v>203</v>
      </c>
      <c r="D30" s="26" t="s">
        <v>20</v>
      </c>
      <c r="E30" s="155">
        <v>37</v>
      </c>
      <c r="F30" s="155">
        <v>35</v>
      </c>
      <c r="G30" s="155">
        <v>37</v>
      </c>
      <c r="H30" s="155">
        <v>33</v>
      </c>
      <c r="I30" s="24">
        <f t="shared" si="0"/>
        <v>35.5</v>
      </c>
      <c r="J30" s="24">
        <f t="shared" si="1"/>
        <v>71</v>
      </c>
      <c r="K30" s="155">
        <v>60</v>
      </c>
      <c r="L30" s="155">
        <v>74</v>
      </c>
      <c r="M30" s="28">
        <v>70</v>
      </c>
      <c r="N30" s="30"/>
      <c r="O30" s="29">
        <f t="shared" si="2"/>
        <v>68</v>
      </c>
      <c r="P30" s="30">
        <v>40</v>
      </c>
      <c r="Q30" s="167">
        <v>35.5</v>
      </c>
      <c r="R30" s="28">
        <v>34</v>
      </c>
      <c r="S30" s="29">
        <f t="shared" si="3"/>
        <v>248.5</v>
      </c>
      <c r="T30" s="34" t="b">
        <f t="shared" si="4"/>
        <v>1</v>
      </c>
      <c r="U30" s="34" t="b">
        <f t="shared" si="5"/>
        <v>1</v>
      </c>
      <c r="V30" s="65" t="b">
        <f t="shared" si="6"/>
        <v>1</v>
      </c>
      <c r="W30" s="65" t="b">
        <f t="shared" si="7"/>
        <v>1</v>
      </c>
      <c r="X30" s="65" t="b">
        <f t="shared" si="8"/>
        <v>0</v>
      </c>
      <c r="Y30" s="65" t="b">
        <f t="shared" si="11"/>
        <v>1</v>
      </c>
      <c r="Z30" s="65" t="b">
        <f t="shared" si="10"/>
        <v>0</v>
      </c>
    </row>
    <row r="31" spans="1:26" s="28" customFormat="1" x14ac:dyDescent="0.25">
      <c r="A31" s="111" t="s">
        <v>406</v>
      </c>
      <c r="B31" s="111" t="s">
        <v>407</v>
      </c>
      <c r="C31" s="253" t="s">
        <v>203</v>
      </c>
      <c r="D31" s="26" t="s">
        <v>21</v>
      </c>
      <c r="E31" s="155">
        <v>36</v>
      </c>
      <c r="F31" s="155">
        <v>33</v>
      </c>
      <c r="G31" s="155">
        <v>38</v>
      </c>
      <c r="H31" s="155">
        <v>36</v>
      </c>
      <c r="I31" s="24">
        <f t="shared" si="0"/>
        <v>35.75</v>
      </c>
      <c r="J31" s="24">
        <f t="shared" si="1"/>
        <v>71.5</v>
      </c>
      <c r="K31" s="155">
        <v>62</v>
      </c>
      <c r="L31" s="155">
        <v>38</v>
      </c>
      <c r="M31" s="28">
        <v>68</v>
      </c>
      <c r="N31" s="30"/>
      <c r="O31" s="29">
        <f t="shared" si="2"/>
        <v>56</v>
      </c>
      <c r="P31" s="30">
        <v>40</v>
      </c>
      <c r="Q31" s="167">
        <v>39.5</v>
      </c>
      <c r="R31" s="28">
        <v>41</v>
      </c>
      <c r="S31" s="29">
        <f t="shared" si="3"/>
        <v>248</v>
      </c>
      <c r="T31" s="34" t="b">
        <f t="shared" si="4"/>
        <v>1</v>
      </c>
      <c r="U31" s="34" t="b">
        <f t="shared" si="5"/>
        <v>1</v>
      </c>
      <c r="V31" s="65" t="b">
        <f t="shared" si="6"/>
        <v>1</v>
      </c>
      <c r="W31" s="65" t="b">
        <f t="shared" si="7"/>
        <v>1</v>
      </c>
      <c r="X31" s="65" t="b">
        <f t="shared" si="8"/>
        <v>1</v>
      </c>
      <c r="Y31" s="65" t="b">
        <f t="shared" si="11"/>
        <v>1</v>
      </c>
      <c r="Z31" s="65" t="b">
        <f t="shared" si="10"/>
        <v>1</v>
      </c>
    </row>
    <row r="32" spans="1:26" s="28" customFormat="1" x14ac:dyDescent="0.25">
      <c r="A32" s="111" t="s">
        <v>688</v>
      </c>
      <c r="B32" s="111" t="s">
        <v>689</v>
      </c>
      <c r="C32" s="253" t="s">
        <v>120</v>
      </c>
      <c r="D32" s="26" t="s">
        <v>25</v>
      </c>
      <c r="E32" s="155">
        <v>32</v>
      </c>
      <c r="F32" s="155">
        <v>35</v>
      </c>
      <c r="G32" s="155">
        <v>33</v>
      </c>
      <c r="H32" s="155">
        <v>38</v>
      </c>
      <c r="I32" s="24">
        <f t="shared" si="0"/>
        <v>34.5</v>
      </c>
      <c r="J32" s="24">
        <f t="shared" si="1"/>
        <v>69</v>
      </c>
      <c r="K32" s="155">
        <v>51</v>
      </c>
      <c r="L32" s="155">
        <v>66</v>
      </c>
      <c r="M32" s="28">
        <v>68</v>
      </c>
      <c r="N32" s="30"/>
      <c r="O32" s="29">
        <f t="shared" si="2"/>
        <v>61.67</v>
      </c>
      <c r="P32" s="30">
        <v>30</v>
      </c>
      <c r="Q32" s="167">
        <v>39.5</v>
      </c>
      <c r="R32" s="30">
        <v>43</v>
      </c>
      <c r="S32" s="29">
        <f t="shared" si="3"/>
        <v>243.17</v>
      </c>
      <c r="T32" s="34" t="b">
        <f t="shared" si="4"/>
        <v>1</v>
      </c>
      <c r="U32" s="34" t="b">
        <f t="shared" si="5"/>
        <v>1</v>
      </c>
      <c r="V32" s="65" t="b">
        <f t="shared" si="6"/>
        <v>0</v>
      </c>
      <c r="W32" s="65" t="b">
        <f t="shared" si="7"/>
        <v>1</v>
      </c>
      <c r="X32" s="65" t="b">
        <f t="shared" si="8"/>
        <v>1</v>
      </c>
      <c r="Y32" s="65" t="b">
        <f t="shared" si="11"/>
        <v>1</v>
      </c>
      <c r="Z32" s="65" t="b">
        <f t="shared" si="10"/>
        <v>0</v>
      </c>
    </row>
    <row r="33" spans="1:26" s="28" customFormat="1" x14ac:dyDescent="0.25">
      <c r="A33" s="111" t="s">
        <v>273</v>
      </c>
      <c r="B33" s="111" t="s">
        <v>274</v>
      </c>
      <c r="C33" s="253" t="s">
        <v>120</v>
      </c>
      <c r="D33" s="26" t="s">
        <v>20</v>
      </c>
      <c r="E33" s="155">
        <v>38</v>
      </c>
      <c r="F33" s="155">
        <v>33</v>
      </c>
      <c r="G33" s="155">
        <v>36</v>
      </c>
      <c r="H33" s="155">
        <v>36</v>
      </c>
      <c r="I33" s="24">
        <f t="shared" si="0"/>
        <v>35.75</v>
      </c>
      <c r="J33" s="24">
        <f t="shared" si="1"/>
        <v>71.5</v>
      </c>
      <c r="K33" s="155">
        <v>60</v>
      </c>
      <c r="L33" s="155">
        <v>68</v>
      </c>
      <c r="M33" s="28">
        <v>66</v>
      </c>
      <c r="N33" s="30"/>
      <c r="O33" s="29">
        <f t="shared" si="2"/>
        <v>64.67</v>
      </c>
      <c r="P33" s="30">
        <v>40</v>
      </c>
      <c r="Q33" s="167">
        <v>37.5</v>
      </c>
      <c r="R33" s="28">
        <v>43</v>
      </c>
      <c r="S33" s="29">
        <f t="shared" si="3"/>
        <v>256.67</v>
      </c>
      <c r="T33" s="34" t="b">
        <f t="shared" si="4"/>
        <v>1</v>
      </c>
      <c r="U33" s="34" t="b">
        <f t="shared" si="5"/>
        <v>1</v>
      </c>
      <c r="V33" s="65" t="b">
        <f t="shared" si="6"/>
        <v>1</v>
      </c>
      <c r="W33" s="65" t="b">
        <f t="shared" si="7"/>
        <v>1</v>
      </c>
      <c r="X33" s="65" t="b">
        <f t="shared" si="8"/>
        <v>1</v>
      </c>
      <c r="Y33" s="65" t="b">
        <f t="shared" si="11"/>
        <v>1</v>
      </c>
      <c r="Z33" s="65" t="b">
        <f t="shared" si="10"/>
        <v>1</v>
      </c>
    </row>
    <row r="34" spans="1:26" s="28" customFormat="1" x14ac:dyDescent="0.25">
      <c r="A34" s="111" t="s">
        <v>350</v>
      </c>
      <c r="B34" s="111" t="s">
        <v>351</v>
      </c>
      <c r="C34" s="253" t="s">
        <v>120</v>
      </c>
      <c r="D34" s="26" t="s">
        <v>21</v>
      </c>
      <c r="E34" s="155">
        <v>30</v>
      </c>
      <c r="F34" s="155">
        <v>34</v>
      </c>
      <c r="G34" s="155">
        <v>37</v>
      </c>
      <c r="H34" s="155">
        <v>34</v>
      </c>
      <c r="I34" s="24">
        <f t="shared" si="0"/>
        <v>33.75</v>
      </c>
      <c r="J34" s="24">
        <f t="shared" si="1"/>
        <v>67.5</v>
      </c>
      <c r="K34" s="155">
        <v>69</v>
      </c>
      <c r="L34" s="155">
        <v>71</v>
      </c>
      <c r="M34" s="28">
        <v>68</v>
      </c>
      <c r="N34" s="30"/>
      <c r="O34" s="29">
        <f t="shared" si="2"/>
        <v>69.33</v>
      </c>
      <c r="P34" s="30">
        <v>40</v>
      </c>
      <c r="Q34" s="167">
        <v>38</v>
      </c>
      <c r="R34" s="28">
        <v>39</v>
      </c>
      <c r="S34" s="29">
        <f t="shared" si="3"/>
        <v>253.83</v>
      </c>
      <c r="T34" s="34" t="b">
        <f t="shared" si="4"/>
        <v>1</v>
      </c>
      <c r="U34" s="34" t="b">
        <f t="shared" si="5"/>
        <v>1</v>
      </c>
      <c r="V34" s="65" t="b">
        <f t="shared" si="6"/>
        <v>1</v>
      </c>
      <c r="W34" s="65" t="b">
        <f t="shared" si="7"/>
        <v>1</v>
      </c>
      <c r="X34" s="65" t="b">
        <f t="shared" si="8"/>
        <v>1</v>
      </c>
      <c r="Y34" s="65" t="b">
        <f t="shared" si="11"/>
        <v>1</v>
      </c>
      <c r="Z34" s="65" t="b">
        <f t="shared" si="10"/>
        <v>1</v>
      </c>
    </row>
    <row r="35" spans="1:26" s="28" customFormat="1" x14ac:dyDescent="0.25">
      <c r="A35" s="111" t="s">
        <v>780</v>
      </c>
      <c r="B35" s="111" t="s">
        <v>781</v>
      </c>
      <c r="C35" s="253" t="s">
        <v>120</v>
      </c>
      <c r="D35" s="26" t="s">
        <v>26</v>
      </c>
      <c r="E35" s="155">
        <v>33</v>
      </c>
      <c r="F35" s="155">
        <v>40</v>
      </c>
      <c r="G35" s="155">
        <v>37</v>
      </c>
      <c r="H35" s="155">
        <v>37</v>
      </c>
      <c r="I35" s="24">
        <f t="shared" si="0"/>
        <v>36.75</v>
      </c>
      <c r="J35" s="24">
        <f t="shared" si="1"/>
        <v>73.5</v>
      </c>
      <c r="K35" s="155">
        <v>72</v>
      </c>
      <c r="L35" s="155">
        <v>51</v>
      </c>
      <c r="M35" s="28">
        <v>60</v>
      </c>
      <c r="N35" s="30"/>
      <c r="O35" s="29">
        <f t="shared" si="2"/>
        <v>61</v>
      </c>
      <c r="P35" s="30">
        <v>40</v>
      </c>
      <c r="Q35" s="167">
        <v>35.5</v>
      </c>
      <c r="R35" s="28">
        <v>40</v>
      </c>
      <c r="S35" s="29">
        <f t="shared" si="3"/>
        <v>250</v>
      </c>
      <c r="T35" s="34" t="b">
        <f t="shared" si="4"/>
        <v>1</v>
      </c>
      <c r="U35" s="34" t="b">
        <f t="shared" si="5"/>
        <v>1</v>
      </c>
      <c r="V35" s="65" t="b">
        <f t="shared" si="6"/>
        <v>1</v>
      </c>
      <c r="W35" s="65" t="b">
        <f t="shared" si="7"/>
        <v>1</v>
      </c>
      <c r="X35" s="65" t="b">
        <f t="shared" si="8"/>
        <v>1</v>
      </c>
      <c r="Y35" s="65" t="b">
        <f>IF(S35,S35&gt;=200,S35&lt;200)</f>
        <v>1</v>
      </c>
      <c r="Z35" s="65" t="b">
        <f t="shared" si="10"/>
        <v>1</v>
      </c>
    </row>
    <row r="36" spans="1:26" s="28" customFormat="1" x14ac:dyDescent="0.25">
      <c r="A36" s="111" t="s">
        <v>118</v>
      </c>
      <c r="B36" s="111" t="s">
        <v>119</v>
      </c>
      <c r="C36" s="253" t="s">
        <v>120</v>
      </c>
      <c r="D36" s="26" t="s">
        <v>16</v>
      </c>
      <c r="E36" s="155">
        <v>36</v>
      </c>
      <c r="F36" s="155">
        <v>39</v>
      </c>
      <c r="G36" s="155">
        <v>38</v>
      </c>
      <c r="H36" s="155">
        <v>38</v>
      </c>
      <c r="I36" s="24">
        <f t="shared" si="0"/>
        <v>37.75</v>
      </c>
      <c r="J36" s="24">
        <f t="shared" si="1"/>
        <v>75.5</v>
      </c>
      <c r="K36" s="155">
        <v>34</v>
      </c>
      <c r="L36" s="155">
        <v>77</v>
      </c>
      <c r="M36" s="28">
        <v>68</v>
      </c>
      <c r="N36" s="30"/>
      <c r="O36" s="29">
        <f t="shared" si="2"/>
        <v>59.67</v>
      </c>
      <c r="P36" s="30">
        <v>40</v>
      </c>
      <c r="Q36" s="30">
        <v>37</v>
      </c>
      <c r="R36" s="28">
        <v>41</v>
      </c>
      <c r="S36" s="29">
        <f t="shared" si="3"/>
        <v>253.17</v>
      </c>
      <c r="T36" s="34" t="b">
        <f t="shared" si="4"/>
        <v>1</v>
      </c>
      <c r="U36" s="34" t="b">
        <f t="shared" si="5"/>
        <v>1</v>
      </c>
      <c r="V36" s="65" t="b">
        <f t="shared" si="6"/>
        <v>1</v>
      </c>
      <c r="W36" s="65" t="b">
        <f t="shared" si="7"/>
        <v>1</v>
      </c>
      <c r="X36" s="65" t="b">
        <f t="shared" si="8"/>
        <v>1</v>
      </c>
      <c r="Y36" s="65" t="b">
        <f t="shared" ref="Y36:Y41" si="12">IF(S36,S36&gt;=207,S36&lt;207)</f>
        <v>1</v>
      </c>
      <c r="Z36" s="65" t="b">
        <f t="shared" si="10"/>
        <v>1</v>
      </c>
    </row>
    <row r="37" spans="1:26" s="28" customFormat="1" x14ac:dyDescent="0.25">
      <c r="A37" s="111" t="s">
        <v>637</v>
      </c>
      <c r="B37" s="111" t="s">
        <v>638</v>
      </c>
      <c r="C37" s="253" t="s">
        <v>120</v>
      </c>
      <c r="D37" s="26" t="s">
        <v>24</v>
      </c>
      <c r="E37" s="155">
        <v>20</v>
      </c>
      <c r="F37" s="155">
        <v>34</v>
      </c>
      <c r="G37" s="155">
        <v>35</v>
      </c>
      <c r="H37" s="155">
        <v>34</v>
      </c>
      <c r="I37" s="24">
        <f t="shared" si="0"/>
        <v>30.75</v>
      </c>
      <c r="J37" s="24">
        <f t="shared" si="1"/>
        <v>61.5</v>
      </c>
      <c r="K37" s="155">
        <v>56</v>
      </c>
      <c r="L37" s="155">
        <v>58</v>
      </c>
      <c r="M37" s="28">
        <v>63</v>
      </c>
      <c r="N37" s="30"/>
      <c r="O37" s="29">
        <f t="shared" si="2"/>
        <v>59</v>
      </c>
      <c r="P37" s="30">
        <v>20</v>
      </c>
      <c r="Q37" s="167">
        <v>31</v>
      </c>
      <c r="R37" s="30">
        <v>38</v>
      </c>
      <c r="S37" s="29">
        <f t="shared" si="3"/>
        <v>209.5</v>
      </c>
      <c r="T37" s="34" t="b">
        <f t="shared" si="4"/>
        <v>1</v>
      </c>
      <c r="U37" s="34" t="b">
        <f t="shared" si="5"/>
        <v>1</v>
      </c>
      <c r="V37" s="65" t="b">
        <f t="shared" si="6"/>
        <v>0</v>
      </c>
      <c r="W37" s="65" t="b">
        <f t="shared" si="7"/>
        <v>0</v>
      </c>
      <c r="X37" s="65" t="b">
        <f t="shared" si="8"/>
        <v>1</v>
      </c>
      <c r="Y37" s="65" t="b">
        <f t="shared" si="12"/>
        <v>1</v>
      </c>
      <c r="Z37" s="65" t="b">
        <f t="shared" si="10"/>
        <v>0</v>
      </c>
    </row>
    <row r="38" spans="1:26" s="28" customFormat="1" x14ac:dyDescent="0.25">
      <c r="A38" s="111" t="s">
        <v>292</v>
      </c>
      <c r="B38" s="111" t="s">
        <v>293</v>
      </c>
      <c r="C38" s="253" t="s">
        <v>120</v>
      </c>
      <c r="D38" s="26" t="s">
        <v>20</v>
      </c>
      <c r="E38" s="155">
        <v>38</v>
      </c>
      <c r="F38" s="155">
        <v>35</v>
      </c>
      <c r="G38" s="155">
        <v>36</v>
      </c>
      <c r="H38" s="155">
        <v>33</v>
      </c>
      <c r="I38" s="24">
        <f t="shared" si="0"/>
        <v>35.5</v>
      </c>
      <c r="J38" s="24">
        <f t="shared" si="1"/>
        <v>71</v>
      </c>
      <c r="K38" s="155">
        <v>64</v>
      </c>
      <c r="L38" s="155">
        <v>54</v>
      </c>
      <c r="M38" s="28">
        <v>65</v>
      </c>
      <c r="N38" s="30"/>
      <c r="O38" s="29">
        <f t="shared" si="2"/>
        <v>61</v>
      </c>
      <c r="P38" s="30">
        <v>40</v>
      </c>
      <c r="Q38" s="167">
        <v>37</v>
      </c>
      <c r="R38" s="28">
        <v>40</v>
      </c>
      <c r="S38" s="29">
        <f t="shared" si="3"/>
        <v>249</v>
      </c>
      <c r="T38" s="34" t="b">
        <f t="shared" si="4"/>
        <v>1</v>
      </c>
      <c r="U38" s="34" t="b">
        <f t="shared" si="5"/>
        <v>1</v>
      </c>
      <c r="V38" s="65" t="b">
        <f t="shared" si="6"/>
        <v>1</v>
      </c>
      <c r="W38" s="65" t="b">
        <f t="shared" si="7"/>
        <v>1</v>
      </c>
      <c r="X38" s="65" t="b">
        <f t="shared" si="8"/>
        <v>1</v>
      </c>
      <c r="Y38" s="65" t="b">
        <f t="shared" si="12"/>
        <v>1</v>
      </c>
      <c r="Z38" s="65" t="b">
        <f t="shared" si="10"/>
        <v>1</v>
      </c>
    </row>
    <row r="39" spans="1:26" s="28" customFormat="1" x14ac:dyDescent="0.25">
      <c r="A39" s="151" t="s">
        <v>438</v>
      </c>
      <c r="B39" s="151" t="s">
        <v>439</v>
      </c>
      <c r="C39" s="254" t="s">
        <v>120</v>
      </c>
      <c r="D39" s="26" t="s">
        <v>22</v>
      </c>
      <c r="E39" s="155">
        <v>37</v>
      </c>
      <c r="F39" s="155">
        <v>37</v>
      </c>
      <c r="G39" s="155">
        <v>39</v>
      </c>
      <c r="H39" s="155">
        <v>35</v>
      </c>
      <c r="I39" s="24">
        <f t="shared" si="0"/>
        <v>37</v>
      </c>
      <c r="J39" s="24">
        <f t="shared" si="1"/>
        <v>74</v>
      </c>
      <c r="K39" s="155">
        <v>64</v>
      </c>
      <c r="L39" s="155">
        <v>70</v>
      </c>
      <c r="M39" s="28">
        <v>70</v>
      </c>
      <c r="N39" s="30"/>
      <c r="O39" s="29">
        <f t="shared" si="2"/>
        <v>68</v>
      </c>
      <c r="P39" s="30">
        <v>40</v>
      </c>
      <c r="Q39" s="167">
        <v>41</v>
      </c>
      <c r="R39" s="28">
        <v>38</v>
      </c>
      <c r="S39" s="29">
        <f t="shared" si="3"/>
        <v>261</v>
      </c>
      <c r="T39" s="34" t="b">
        <f t="shared" si="4"/>
        <v>1</v>
      </c>
      <c r="U39" s="34" t="b">
        <f t="shared" si="5"/>
        <v>1</v>
      </c>
      <c r="V39" s="65" t="b">
        <f t="shared" si="6"/>
        <v>1</v>
      </c>
      <c r="W39" s="65" t="b">
        <f t="shared" si="7"/>
        <v>1</v>
      </c>
      <c r="X39" s="65" t="b">
        <f t="shared" si="8"/>
        <v>1</v>
      </c>
      <c r="Y39" s="65" t="b">
        <f t="shared" si="12"/>
        <v>1</v>
      </c>
      <c r="Z39" s="65" t="b">
        <f t="shared" si="10"/>
        <v>1</v>
      </c>
    </row>
    <row r="40" spans="1:26" s="28" customFormat="1" x14ac:dyDescent="0.25">
      <c r="A40" s="111" t="s">
        <v>368</v>
      </c>
      <c r="B40" s="111" t="s">
        <v>180</v>
      </c>
      <c r="C40" s="253" t="s">
        <v>120</v>
      </c>
      <c r="D40" s="26" t="s">
        <v>21</v>
      </c>
      <c r="E40" s="155">
        <v>36</v>
      </c>
      <c r="F40" s="155">
        <v>35</v>
      </c>
      <c r="G40" s="155">
        <v>37</v>
      </c>
      <c r="H40" s="155">
        <v>35</v>
      </c>
      <c r="I40" s="24">
        <f t="shared" si="0"/>
        <v>35.75</v>
      </c>
      <c r="J40" s="24">
        <f t="shared" si="1"/>
        <v>71.5</v>
      </c>
      <c r="K40" s="155">
        <v>60</v>
      </c>
      <c r="L40" s="155">
        <v>73</v>
      </c>
      <c r="M40" s="28">
        <v>69</v>
      </c>
      <c r="N40" s="30"/>
      <c r="O40" s="29">
        <f t="shared" si="2"/>
        <v>67.33</v>
      </c>
      <c r="P40" s="30">
        <v>40</v>
      </c>
      <c r="Q40" s="167">
        <v>38.5</v>
      </c>
      <c r="R40" s="28">
        <v>41</v>
      </c>
      <c r="S40" s="29">
        <f t="shared" si="3"/>
        <v>258.33</v>
      </c>
      <c r="T40" s="34" t="b">
        <f t="shared" si="4"/>
        <v>1</v>
      </c>
      <c r="U40" s="34" t="b">
        <f t="shared" si="5"/>
        <v>1</v>
      </c>
      <c r="V40" s="65" t="b">
        <f t="shared" si="6"/>
        <v>1</v>
      </c>
      <c r="W40" s="65" t="b">
        <f t="shared" si="7"/>
        <v>1</v>
      </c>
      <c r="X40" s="65" t="b">
        <f t="shared" si="8"/>
        <v>1</v>
      </c>
      <c r="Y40" s="65" t="b">
        <f t="shared" si="12"/>
        <v>1</v>
      </c>
      <c r="Z40" s="65" t="b">
        <f t="shared" si="10"/>
        <v>1</v>
      </c>
    </row>
    <row r="41" spans="1:26" s="28" customFormat="1" x14ac:dyDescent="0.25">
      <c r="A41" s="111" t="s">
        <v>492</v>
      </c>
      <c r="B41" s="111" t="s">
        <v>217</v>
      </c>
      <c r="C41" s="253" t="s">
        <v>120</v>
      </c>
      <c r="D41" s="26" t="s">
        <v>23</v>
      </c>
      <c r="E41" s="155">
        <v>38</v>
      </c>
      <c r="F41" s="155">
        <v>28</v>
      </c>
      <c r="G41" s="155">
        <v>31</v>
      </c>
      <c r="H41" s="155">
        <v>35</v>
      </c>
      <c r="I41" s="24">
        <f t="shared" si="0"/>
        <v>33</v>
      </c>
      <c r="J41" s="24">
        <f t="shared" si="1"/>
        <v>66</v>
      </c>
      <c r="K41" s="155">
        <v>28</v>
      </c>
      <c r="L41" s="155">
        <v>48</v>
      </c>
      <c r="M41" s="28">
        <v>51</v>
      </c>
      <c r="N41" s="30"/>
      <c r="O41" s="29">
        <f t="shared" si="2"/>
        <v>42.33</v>
      </c>
      <c r="P41" s="30">
        <v>40</v>
      </c>
      <c r="Q41" s="167">
        <v>20</v>
      </c>
      <c r="R41" s="28">
        <v>34</v>
      </c>
      <c r="S41" s="29">
        <f t="shared" si="3"/>
        <v>202.33</v>
      </c>
      <c r="T41" s="34" t="b">
        <f t="shared" si="4"/>
        <v>1</v>
      </c>
      <c r="U41" s="34" t="b">
        <f t="shared" si="5"/>
        <v>0</v>
      </c>
      <c r="V41" s="65" t="b">
        <f t="shared" si="6"/>
        <v>1</v>
      </c>
      <c r="W41" s="65" t="b">
        <f t="shared" si="7"/>
        <v>0</v>
      </c>
      <c r="X41" s="65" t="b">
        <f t="shared" si="8"/>
        <v>0</v>
      </c>
      <c r="Y41" s="65" t="b">
        <f t="shared" si="12"/>
        <v>0</v>
      </c>
      <c r="Z41" s="65" t="b">
        <f t="shared" si="10"/>
        <v>0</v>
      </c>
    </row>
    <row r="42" spans="1:26" s="28" customFormat="1" x14ac:dyDescent="0.25">
      <c r="A42" s="111" t="s">
        <v>708</v>
      </c>
      <c r="B42" s="111" t="s">
        <v>709</v>
      </c>
      <c r="C42" s="253" t="s">
        <v>120</v>
      </c>
      <c r="D42" s="26" t="s">
        <v>25</v>
      </c>
      <c r="E42" s="155">
        <v>37</v>
      </c>
      <c r="F42" s="155">
        <v>29</v>
      </c>
      <c r="G42" s="155">
        <v>36</v>
      </c>
      <c r="H42" s="155">
        <v>36</v>
      </c>
      <c r="I42" s="24">
        <f t="shared" si="0"/>
        <v>34.5</v>
      </c>
      <c r="J42" s="24">
        <f t="shared" si="1"/>
        <v>69</v>
      </c>
      <c r="K42" s="155">
        <v>46</v>
      </c>
      <c r="L42" s="155">
        <v>61</v>
      </c>
      <c r="M42" s="28">
        <v>63</v>
      </c>
      <c r="N42" s="30"/>
      <c r="O42" s="29">
        <f t="shared" si="2"/>
        <v>56.67</v>
      </c>
      <c r="P42" s="30">
        <v>40</v>
      </c>
      <c r="Q42" s="167">
        <v>39.5</v>
      </c>
      <c r="R42" s="30">
        <v>42</v>
      </c>
      <c r="S42" s="29">
        <f t="shared" si="3"/>
        <v>247.17</v>
      </c>
      <c r="T42" s="34" t="b">
        <f t="shared" si="4"/>
        <v>1</v>
      </c>
      <c r="U42" s="34" t="b">
        <f t="shared" si="5"/>
        <v>1</v>
      </c>
      <c r="V42" s="65" t="b">
        <f t="shared" si="6"/>
        <v>1</v>
      </c>
      <c r="W42" s="65" t="b">
        <f t="shared" si="7"/>
        <v>1</v>
      </c>
      <c r="X42" s="65" t="b">
        <f t="shared" si="8"/>
        <v>1</v>
      </c>
      <c r="Y42" s="65" t="b">
        <f>IF(S42,S42&gt;=200,S42&lt;200)</f>
        <v>1</v>
      </c>
      <c r="Z42" s="65" t="b">
        <f t="shared" si="10"/>
        <v>1</v>
      </c>
    </row>
    <row r="43" spans="1:26" s="28" customFormat="1" x14ac:dyDescent="0.25">
      <c r="A43" s="111" t="s">
        <v>586</v>
      </c>
      <c r="B43" s="111" t="s">
        <v>587</v>
      </c>
      <c r="C43" s="253" t="s">
        <v>120</v>
      </c>
      <c r="D43" s="26" t="s">
        <v>0</v>
      </c>
      <c r="E43" s="155">
        <v>32</v>
      </c>
      <c r="F43" s="155">
        <v>33</v>
      </c>
      <c r="G43" s="155">
        <v>35</v>
      </c>
      <c r="H43" s="155">
        <v>37</v>
      </c>
      <c r="I43" s="24">
        <f t="shared" si="0"/>
        <v>34.25</v>
      </c>
      <c r="J43" s="24">
        <f t="shared" si="1"/>
        <v>68.5</v>
      </c>
      <c r="K43" s="155">
        <v>60</v>
      </c>
      <c r="L43" s="155">
        <v>52</v>
      </c>
      <c r="M43" s="28">
        <v>0</v>
      </c>
      <c r="N43" s="30"/>
      <c r="O43" s="29">
        <f t="shared" si="2"/>
        <v>37.33</v>
      </c>
      <c r="P43" s="30">
        <v>20</v>
      </c>
      <c r="Q43" s="167">
        <v>35</v>
      </c>
      <c r="R43" s="28">
        <v>38</v>
      </c>
      <c r="S43" s="29">
        <f t="shared" si="3"/>
        <v>198.83</v>
      </c>
      <c r="T43" s="34" t="b">
        <f t="shared" si="4"/>
        <v>1</v>
      </c>
      <c r="U43" s="34" t="b">
        <f t="shared" si="5"/>
        <v>0</v>
      </c>
      <c r="V43" s="65" t="b">
        <f t="shared" si="6"/>
        <v>0</v>
      </c>
      <c r="W43" s="65" t="b">
        <f t="shared" si="7"/>
        <v>1</v>
      </c>
      <c r="X43" s="65" t="b">
        <f t="shared" si="8"/>
        <v>1</v>
      </c>
      <c r="Y43" s="65" t="b">
        <f t="shared" ref="Y43:Y50" si="13">IF(S43,S43&gt;=207,S43&lt;207)</f>
        <v>0</v>
      </c>
      <c r="Z43" s="65" t="b">
        <f t="shared" si="10"/>
        <v>0</v>
      </c>
    </row>
    <row r="44" spans="1:26" s="28" customFormat="1" x14ac:dyDescent="0.25">
      <c r="A44" s="111" t="s">
        <v>166</v>
      </c>
      <c r="B44" s="111" t="s">
        <v>167</v>
      </c>
      <c r="C44" s="253" t="s">
        <v>120</v>
      </c>
      <c r="D44" s="26" t="s">
        <v>16</v>
      </c>
      <c r="E44" s="155">
        <v>31</v>
      </c>
      <c r="F44" s="155">
        <v>33</v>
      </c>
      <c r="G44" s="155">
        <v>24</v>
      </c>
      <c r="H44" s="155">
        <v>38</v>
      </c>
      <c r="I44" s="24">
        <f t="shared" si="0"/>
        <v>31.5</v>
      </c>
      <c r="J44" s="24">
        <f t="shared" si="1"/>
        <v>63</v>
      </c>
      <c r="K44" s="155">
        <v>69</v>
      </c>
      <c r="L44" s="155">
        <v>76</v>
      </c>
      <c r="M44" s="28">
        <v>71</v>
      </c>
      <c r="N44" s="30"/>
      <c r="O44" s="29">
        <f t="shared" si="2"/>
        <v>72</v>
      </c>
      <c r="P44" s="30">
        <v>30</v>
      </c>
      <c r="Q44" s="30">
        <v>37</v>
      </c>
      <c r="R44" s="28">
        <v>30</v>
      </c>
      <c r="S44" s="29">
        <f t="shared" si="3"/>
        <v>232</v>
      </c>
      <c r="T44" s="34" t="b">
        <f t="shared" si="4"/>
        <v>1</v>
      </c>
      <c r="U44" s="34" t="b">
        <f t="shared" si="5"/>
        <v>1</v>
      </c>
      <c r="V44" s="65" t="b">
        <f t="shared" si="6"/>
        <v>0</v>
      </c>
      <c r="W44" s="65" t="b">
        <f t="shared" si="7"/>
        <v>1</v>
      </c>
      <c r="X44" s="65" t="b">
        <f t="shared" si="8"/>
        <v>0</v>
      </c>
      <c r="Y44" s="65" t="b">
        <f t="shared" si="13"/>
        <v>1</v>
      </c>
      <c r="Z44" s="65" t="b">
        <f t="shared" si="10"/>
        <v>0</v>
      </c>
    </row>
    <row r="45" spans="1:26" s="28" customFormat="1" x14ac:dyDescent="0.25">
      <c r="A45" s="111" t="s">
        <v>251</v>
      </c>
      <c r="B45" s="111" t="s">
        <v>252</v>
      </c>
      <c r="C45" s="253" t="s">
        <v>120</v>
      </c>
      <c r="D45" s="26" t="s">
        <v>19</v>
      </c>
      <c r="E45" s="155">
        <v>28</v>
      </c>
      <c r="F45" s="155">
        <v>37</v>
      </c>
      <c r="G45" s="155">
        <v>31</v>
      </c>
      <c r="H45" s="155">
        <v>33</v>
      </c>
      <c r="I45" s="24">
        <f t="shared" si="0"/>
        <v>32.25</v>
      </c>
      <c r="J45" s="24">
        <f t="shared" si="1"/>
        <v>64.5</v>
      </c>
      <c r="K45" s="155">
        <v>62</v>
      </c>
      <c r="L45" s="155">
        <v>66</v>
      </c>
      <c r="M45" s="28">
        <v>69</v>
      </c>
      <c r="N45" s="30"/>
      <c r="O45" s="29">
        <f t="shared" si="2"/>
        <v>65.67</v>
      </c>
      <c r="P45" s="30">
        <v>30</v>
      </c>
      <c r="Q45" s="30">
        <v>35</v>
      </c>
      <c r="R45" s="28">
        <v>36</v>
      </c>
      <c r="S45" s="29">
        <f t="shared" si="3"/>
        <v>231.17</v>
      </c>
      <c r="T45" s="34" t="b">
        <f t="shared" si="4"/>
        <v>1</v>
      </c>
      <c r="U45" s="34" t="b">
        <f t="shared" si="5"/>
        <v>1</v>
      </c>
      <c r="V45" s="65" t="b">
        <f t="shared" si="6"/>
        <v>0</v>
      </c>
      <c r="W45" s="65" t="b">
        <f t="shared" si="7"/>
        <v>1</v>
      </c>
      <c r="X45" s="65" t="b">
        <f t="shared" si="8"/>
        <v>1</v>
      </c>
      <c r="Y45" s="65" t="b">
        <f t="shared" si="13"/>
        <v>1</v>
      </c>
      <c r="Z45" s="65" t="b">
        <f t="shared" si="10"/>
        <v>0</v>
      </c>
    </row>
    <row r="46" spans="1:26" s="28" customFormat="1" x14ac:dyDescent="0.25">
      <c r="A46" s="111" t="s">
        <v>254</v>
      </c>
      <c r="B46" s="111" t="s">
        <v>255</v>
      </c>
      <c r="C46" s="253" t="s">
        <v>120</v>
      </c>
      <c r="D46" s="26" t="s">
        <v>19</v>
      </c>
      <c r="E46" s="155">
        <v>33</v>
      </c>
      <c r="F46" s="155">
        <v>37</v>
      </c>
      <c r="G46" s="155">
        <v>35</v>
      </c>
      <c r="H46" s="155">
        <v>37</v>
      </c>
      <c r="I46" s="24">
        <f t="shared" si="0"/>
        <v>35.5</v>
      </c>
      <c r="J46" s="24">
        <f t="shared" si="1"/>
        <v>71</v>
      </c>
      <c r="K46" s="155">
        <v>77</v>
      </c>
      <c r="L46" s="155">
        <v>69</v>
      </c>
      <c r="M46" s="28">
        <v>74</v>
      </c>
      <c r="N46" s="30"/>
      <c r="O46" s="29">
        <f t="shared" si="2"/>
        <v>73.33</v>
      </c>
      <c r="P46" s="30">
        <v>40</v>
      </c>
      <c r="Q46" s="30">
        <v>37</v>
      </c>
      <c r="R46" s="28">
        <v>42</v>
      </c>
      <c r="S46" s="29">
        <f t="shared" si="3"/>
        <v>263.33</v>
      </c>
      <c r="T46" s="34" t="b">
        <f t="shared" si="4"/>
        <v>1</v>
      </c>
      <c r="U46" s="34" t="b">
        <f t="shared" si="5"/>
        <v>1</v>
      </c>
      <c r="V46" s="65" t="b">
        <f t="shared" si="6"/>
        <v>1</v>
      </c>
      <c r="W46" s="65" t="b">
        <f t="shared" si="7"/>
        <v>1</v>
      </c>
      <c r="X46" s="65" t="b">
        <f t="shared" si="8"/>
        <v>1</v>
      </c>
      <c r="Y46" s="65" t="b">
        <f t="shared" si="13"/>
        <v>1</v>
      </c>
      <c r="Z46" s="65" t="b">
        <f t="shared" si="10"/>
        <v>1</v>
      </c>
    </row>
    <row r="47" spans="1:26" s="28" customFormat="1" x14ac:dyDescent="0.25">
      <c r="A47" s="151" t="s">
        <v>667</v>
      </c>
      <c r="B47" s="151" t="s">
        <v>436</v>
      </c>
      <c r="C47" s="254" t="s">
        <v>120</v>
      </c>
      <c r="D47" s="26" t="s">
        <v>24</v>
      </c>
      <c r="E47" s="155">
        <v>34</v>
      </c>
      <c r="F47" s="155">
        <v>37</v>
      </c>
      <c r="G47" s="155">
        <v>37</v>
      </c>
      <c r="H47" s="155">
        <v>36</v>
      </c>
      <c r="I47" s="24">
        <f t="shared" si="0"/>
        <v>36</v>
      </c>
      <c r="J47" s="24">
        <f t="shared" si="1"/>
        <v>72</v>
      </c>
      <c r="K47" s="155">
        <v>59</v>
      </c>
      <c r="L47" s="155">
        <v>65</v>
      </c>
      <c r="M47" s="28">
        <v>67</v>
      </c>
      <c r="N47" s="30"/>
      <c r="O47" s="29">
        <f t="shared" si="2"/>
        <v>63.67</v>
      </c>
      <c r="P47" s="30">
        <v>40</v>
      </c>
      <c r="Q47" s="167">
        <v>40</v>
      </c>
      <c r="R47" s="30">
        <v>38</v>
      </c>
      <c r="S47" s="29">
        <f t="shared" si="3"/>
        <v>253.67</v>
      </c>
      <c r="T47" s="34" t="b">
        <f t="shared" si="4"/>
        <v>1</v>
      </c>
      <c r="U47" s="34" t="b">
        <f t="shared" si="5"/>
        <v>1</v>
      </c>
      <c r="V47" s="65" t="b">
        <f t="shared" si="6"/>
        <v>1</v>
      </c>
      <c r="W47" s="65" t="b">
        <f t="shared" si="7"/>
        <v>1</v>
      </c>
      <c r="X47" s="65" t="b">
        <f t="shared" si="8"/>
        <v>1</v>
      </c>
      <c r="Y47" s="65" t="b">
        <f t="shared" si="13"/>
        <v>1</v>
      </c>
      <c r="Z47" s="65" t="b">
        <f t="shared" si="10"/>
        <v>1</v>
      </c>
    </row>
    <row r="48" spans="1:26" s="28" customFormat="1" x14ac:dyDescent="0.25">
      <c r="A48" s="111" t="s">
        <v>532</v>
      </c>
      <c r="B48" s="111" t="s">
        <v>533</v>
      </c>
      <c r="C48" s="253" t="s">
        <v>120</v>
      </c>
      <c r="D48" s="26" t="s">
        <v>23</v>
      </c>
      <c r="E48" s="155">
        <v>36</v>
      </c>
      <c r="F48" s="155">
        <v>37</v>
      </c>
      <c r="G48" s="155">
        <v>33</v>
      </c>
      <c r="H48" s="155">
        <v>37</v>
      </c>
      <c r="I48" s="24">
        <f t="shared" si="0"/>
        <v>35.75</v>
      </c>
      <c r="J48" s="24">
        <f t="shared" si="1"/>
        <v>71.5</v>
      </c>
      <c r="K48" s="155">
        <v>70</v>
      </c>
      <c r="L48" s="155">
        <v>67</v>
      </c>
      <c r="M48" s="28">
        <v>73</v>
      </c>
      <c r="N48" s="30"/>
      <c r="O48" s="29">
        <f t="shared" si="2"/>
        <v>70</v>
      </c>
      <c r="P48" s="30">
        <v>40</v>
      </c>
      <c r="Q48" s="167">
        <v>38</v>
      </c>
      <c r="R48" s="28">
        <v>27</v>
      </c>
      <c r="S48" s="29">
        <f t="shared" si="3"/>
        <v>246.5</v>
      </c>
      <c r="T48" s="34" t="b">
        <f t="shared" si="4"/>
        <v>1</v>
      </c>
      <c r="U48" s="34" t="b">
        <f t="shared" si="5"/>
        <v>1</v>
      </c>
      <c r="V48" s="65" t="b">
        <f t="shared" si="6"/>
        <v>1</v>
      </c>
      <c r="W48" s="65" t="b">
        <f t="shared" si="7"/>
        <v>1</v>
      </c>
      <c r="X48" s="65" t="b">
        <f t="shared" si="8"/>
        <v>0</v>
      </c>
      <c r="Y48" s="65" t="b">
        <f t="shared" si="13"/>
        <v>1</v>
      </c>
      <c r="Z48" s="65" t="b">
        <f t="shared" si="10"/>
        <v>0</v>
      </c>
    </row>
    <row r="49" spans="1:26" s="28" customFormat="1" x14ac:dyDescent="0.25">
      <c r="A49" s="111" t="s">
        <v>614</v>
      </c>
      <c r="B49" s="111" t="s">
        <v>363</v>
      </c>
      <c r="C49" s="253" t="s">
        <v>120</v>
      </c>
      <c r="D49" s="26" t="s">
        <v>0</v>
      </c>
      <c r="E49" s="155">
        <v>31</v>
      </c>
      <c r="F49" s="155">
        <v>37</v>
      </c>
      <c r="G49" s="155">
        <v>34</v>
      </c>
      <c r="H49" s="155">
        <v>37</v>
      </c>
      <c r="I49" s="24">
        <f t="shared" si="0"/>
        <v>34.75</v>
      </c>
      <c r="J49" s="24">
        <f t="shared" si="1"/>
        <v>69.5</v>
      </c>
      <c r="K49" s="155">
        <v>47</v>
      </c>
      <c r="L49" s="155">
        <v>47</v>
      </c>
      <c r="M49" s="28">
        <v>52</v>
      </c>
      <c r="N49" s="30"/>
      <c r="O49" s="29">
        <f t="shared" si="2"/>
        <v>48.67</v>
      </c>
      <c r="P49" s="30">
        <v>30</v>
      </c>
      <c r="Q49" s="167">
        <v>35</v>
      </c>
      <c r="R49" s="28">
        <v>33</v>
      </c>
      <c r="S49" s="29">
        <f t="shared" si="3"/>
        <v>216.17</v>
      </c>
      <c r="T49" s="34" t="b">
        <f t="shared" si="4"/>
        <v>1</v>
      </c>
      <c r="U49" s="34" t="b">
        <f t="shared" si="5"/>
        <v>0</v>
      </c>
      <c r="V49" s="65" t="b">
        <f t="shared" si="6"/>
        <v>0</v>
      </c>
      <c r="W49" s="65" t="b">
        <f t="shared" si="7"/>
        <v>1</v>
      </c>
      <c r="X49" s="65" t="b">
        <f t="shared" si="8"/>
        <v>0</v>
      </c>
      <c r="Y49" s="65" t="b">
        <f t="shared" si="13"/>
        <v>1</v>
      </c>
      <c r="Z49" s="65" t="b">
        <f t="shared" si="10"/>
        <v>0</v>
      </c>
    </row>
    <row r="50" spans="1:26" x14ac:dyDescent="0.25">
      <c r="A50" s="111" t="s">
        <v>685</v>
      </c>
      <c r="B50" s="111" t="s">
        <v>686</v>
      </c>
      <c r="C50" s="253" t="s">
        <v>120</v>
      </c>
      <c r="D50" s="26" t="s">
        <v>24</v>
      </c>
      <c r="E50" s="155">
        <v>31</v>
      </c>
      <c r="F50" s="155">
        <v>35</v>
      </c>
      <c r="G50" s="155">
        <v>35</v>
      </c>
      <c r="H50" s="155">
        <v>34</v>
      </c>
      <c r="I50" s="24">
        <f t="shared" si="0"/>
        <v>33.75</v>
      </c>
      <c r="J50" s="24">
        <f t="shared" si="1"/>
        <v>67.5</v>
      </c>
      <c r="K50" s="155">
        <v>55</v>
      </c>
      <c r="L50" s="155">
        <v>68</v>
      </c>
      <c r="M50" s="28">
        <v>67</v>
      </c>
      <c r="N50" s="30"/>
      <c r="O50" s="29">
        <f t="shared" si="2"/>
        <v>63.33</v>
      </c>
      <c r="P50" s="30">
        <v>40</v>
      </c>
      <c r="Q50" s="167">
        <v>38</v>
      </c>
      <c r="R50" s="30">
        <v>35</v>
      </c>
      <c r="S50" s="29">
        <f t="shared" si="3"/>
        <v>243.83</v>
      </c>
      <c r="T50" s="34" t="b">
        <f t="shared" si="4"/>
        <v>1</v>
      </c>
      <c r="U50" s="34" t="b">
        <f t="shared" si="5"/>
        <v>1</v>
      </c>
      <c r="V50" s="65" t="b">
        <f t="shared" si="6"/>
        <v>1</v>
      </c>
      <c r="W50" s="65" t="b">
        <f t="shared" si="7"/>
        <v>1</v>
      </c>
      <c r="X50" s="65" t="b">
        <f t="shared" si="8"/>
        <v>1</v>
      </c>
      <c r="Y50" s="65" t="b">
        <f t="shared" si="13"/>
        <v>1</v>
      </c>
      <c r="Z50" s="65" t="b">
        <f t="shared" si="10"/>
        <v>1</v>
      </c>
    </row>
    <row r="51" spans="1:26" s="28" customFormat="1" x14ac:dyDescent="0.25">
      <c r="A51" s="111" t="s">
        <v>691</v>
      </c>
      <c r="B51" s="111" t="s">
        <v>692</v>
      </c>
      <c r="C51" s="253" t="s">
        <v>146</v>
      </c>
      <c r="D51" s="26" t="s">
        <v>25</v>
      </c>
      <c r="E51" s="155">
        <v>32</v>
      </c>
      <c r="F51" s="155">
        <v>35</v>
      </c>
      <c r="G51" s="155">
        <v>36</v>
      </c>
      <c r="H51" s="155">
        <v>36</v>
      </c>
      <c r="I51" s="24">
        <f t="shared" si="0"/>
        <v>34.75</v>
      </c>
      <c r="J51" s="24">
        <f t="shared" si="1"/>
        <v>69.5</v>
      </c>
      <c r="K51" s="155">
        <v>65</v>
      </c>
      <c r="L51" s="155">
        <v>71</v>
      </c>
      <c r="M51" s="28">
        <v>68</v>
      </c>
      <c r="N51" s="30"/>
      <c r="O51" s="29">
        <f t="shared" si="2"/>
        <v>68</v>
      </c>
      <c r="P51" s="30">
        <v>40</v>
      </c>
      <c r="Q51" s="167">
        <v>38.5</v>
      </c>
      <c r="R51" s="30">
        <v>41</v>
      </c>
      <c r="S51" s="29">
        <f t="shared" si="3"/>
        <v>257</v>
      </c>
      <c r="T51" s="34" t="b">
        <f t="shared" si="4"/>
        <v>1</v>
      </c>
      <c r="U51" s="34" t="b">
        <f t="shared" si="5"/>
        <v>1</v>
      </c>
      <c r="V51" s="65" t="b">
        <f t="shared" si="6"/>
        <v>1</v>
      </c>
      <c r="W51" s="65" t="b">
        <f t="shared" si="7"/>
        <v>1</v>
      </c>
      <c r="X51" s="65" t="b">
        <f t="shared" si="8"/>
        <v>1</v>
      </c>
      <c r="Y51" s="65" t="b">
        <f>IF(S51,S51&gt;=200,S51&lt;200)</f>
        <v>1</v>
      </c>
      <c r="Z51" s="65" t="b">
        <f t="shared" si="10"/>
        <v>1</v>
      </c>
    </row>
    <row r="52" spans="1:26" x14ac:dyDescent="0.25">
      <c r="A52" s="111" t="s">
        <v>560</v>
      </c>
      <c r="B52" s="111" t="s">
        <v>561</v>
      </c>
      <c r="C52" s="253" t="s">
        <v>146</v>
      </c>
      <c r="D52" s="26" t="s">
        <v>0</v>
      </c>
      <c r="E52" s="155">
        <v>32</v>
      </c>
      <c r="F52" s="155">
        <v>34</v>
      </c>
      <c r="G52" s="155">
        <v>35</v>
      </c>
      <c r="H52" s="155">
        <v>35</v>
      </c>
      <c r="I52" s="24">
        <f t="shared" si="0"/>
        <v>34</v>
      </c>
      <c r="J52" s="24">
        <f t="shared" si="1"/>
        <v>68</v>
      </c>
      <c r="K52" s="155">
        <v>54</v>
      </c>
      <c r="L52" s="155">
        <v>69</v>
      </c>
      <c r="M52" s="28">
        <v>72</v>
      </c>
      <c r="N52" s="25"/>
      <c r="O52" s="29">
        <f t="shared" si="2"/>
        <v>65</v>
      </c>
      <c r="P52" s="30">
        <v>40</v>
      </c>
      <c r="Q52" s="167">
        <v>36</v>
      </c>
      <c r="R52" s="28">
        <v>40</v>
      </c>
      <c r="S52" s="29">
        <f t="shared" si="3"/>
        <v>249</v>
      </c>
      <c r="T52" s="34" t="b">
        <f t="shared" si="4"/>
        <v>1</v>
      </c>
      <c r="U52" s="34" t="b">
        <f t="shared" si="5"/>
        <v>1</v>
      </c>
      <c r="V52" s="65" t="b">
        <f t="shared" si="6"/>
        <v>1</v>
      </c>
      <c r="W52" s="65" t="b">
        <f t="shared" si="7"/>
        <v>1</v>
      </c>
      <c r="X52" s="65" t="b">
        <f t="shared" si="8"/>
        <v>1</v>
      </c>
      <c r="Y52" s="65" t="b">
        <f>IF(S52,S52&gt;=207,S52&lt;207)</f>
        <v>1</v>
      </c>
      <c r="Z52" s="65" t="b">
        <f t="shared" si="10"/>
        <v>1</v>
      </c>
    </row>
    <row r="53" spans="1:26" s="28" customFormat="1" x14ac:dyDescent="0.25">
      <c r="A53" s="111" t="s">
        <v>783</v>
      </c>
      <c r="B53" s="111" t="s">
        <v>784</v>
      </c>
      <c r="C53" s="253" t="s">
        <v>146</v>
      </c>
      <c r="D53" s="26" t="s">
        <v>26</v>
      </c>
      <c r="E53" s="155">
        <v>29</v>
      </c>
      <c r="F53" s="155">
        <v>37</v>
      </c>
      <c r="G53" s="155">
        <v>35</v>
      </c>
      <c r="H53" s="155">
        <v>35</v>
      </c>
      <c r="I53" s="24">
        <f t="shared" si="0"/>
        <v>34</v>
      </c>
      <c r="J53" s="24">
        <f t="shared" si="1"/>
        <v>68</v>
      </c>
      <c r="K53" s="155">
        <v>60</v>
      </c>
      <c r="L53" s="155">
        <v>65</v>
      </c>
      <c r="M53" s="28">
        <v>72</v>
      </c>
      <c r="N53" s="30"/>
      <c r="O53" s="29">
        <f t="shared" si="2"/>
        <v>65.67</v>
      </c>
      <c r="P53" s="30">
        <v>40</v>
      </c>
      <c r="Q53" s="167">
        <v>33</v>
      </c>
      <c r="R53" s="28">
        <v>40</v>
      </c>
      <c r="S53" s="29">
        <f t="shared" si="3"/>
        <v>246.67</v>
      </c>
      <c r="T53" s="34" t="b">
        <f t="shared" si="4"/>
        <v>1</v>
      </c>
      <c r="U53" s="34" t="b">
        <f t="shared" si="5"/>
        <v>1</v>
      </c>
      <c r="V53" s="65" t="b">
        <f t="shared" si="6"/>
        <v>1</v>
      </c>
      <c r="W53" s="65" t="b">
        <f t="shared" si="7"/>
        <v>1</v>
      </c>
      <c r="X53" s="65" t="b">
        <f t="shared" si="8"/>
        <v>1</v>
      </c>
      <c r="Y53" s="65" t="b">
        <f>IF(S53,S53&gt;=200,S53&lt;200)</f>
        <v>1</v>
      </c>
      <c r="Z53" s="65" t="b">
        <f t="shared" si="10"/>
        <v>1</v>
      </c>
    </row>
    <row r="54" spans="1:26" s="28" customFormat="1" x14ac:dyDescent="0.25">
      <c r="A54" s="111" t="s">
        <v>786</v>
      </c>
      <c r="B54" s="111" t="s">
        <v>578</v>
      </c>
      <c r="C54" s="253" t="s">
        <v>146</v>
      </c>
      <c r="D54" s="26" t="s">
        <v>26</v>
      </c>
      <c r="E54" s="155">
        <v>32</v>
      </c>
      <c r="F54" s="155">
        <v>37</v>
      </c>
      <c r="G54" s="155">
        <v>38</v>
      </c>
      <c r="H54" s="155">
        <v>37</v>
      </c>
      <c r="I54" s="24">
        <f t="shared" si="0"/>
        <v>36</v>
      </c>
      <c r="J54" s="24">
        <f t="shared" si="1"/>
        <v>72</v>
      </c>
      <c r="K54" s="155">
        <v>7</v>
      </c>
      <c r="L54" s="155">
        <v>73</v>
      </c>
      <c r="M54" s="28">
        <v>71</v>
      </c>
      <c r="N54" s="30"/>
      <c r="O54" s="29">
        <f t="shared" si="2"/>
        <v>50.33</v>
      </c>
      <c r="P54" s="30">
        <v>40</v>
      </c>
      <c r="Q54" s="167">
        <v>38.5</v>
      </c>
      <c r="R54" s="28">
        <v>43</v>
      </c>
      <c r="S54" s="29">
        <f t="shared" si="3"/>
        <v>243.83</v>
      </c>
      <c r="T54" s="34" t="b">
        <f t="shared" si="4"/>
        <v>1</v>
      </c>
      <c r="U54" s="34" t="b">
        <f t="shared" si="5"/>
        <v>0</v>
      </c>
      <c r="V54" s="65" t="b">
        <f t="shared" si="6"/>
        <v>1</v>
      </c>
      <c r="W54" s="65" t="b">
        <f t="shared" si="7"/>
        <v>1</v>
      </c>
      <c r="X54" s="65" t="b">
        <f t="shared" si="8"/>
        <v>1</v>
      </c>
      <c r="Y54" s="65" t="b">
        <f>IF(S54,S54&gt;=200,S54&lt;200)</f>
        <v>1</v>
      </c>
      <c r="Z54" s="65" t="b">
        <f t="shared" si="10"/>
        <v>0</v>
      </c>
    </row>
    <row r="55" spans="1:26" s="28" customFormat="1" x14ac:dyDescent="0.25">
      <c r="A55" s="111" t="s">
        <v>144</v>
      </c>
      <c r="B55" s="111" t="s">
        <v>145</v>
      </c>
      <c r="C55" s="253" t="s">
        <v>146</v>
      </c>
      <c r="D55" s="26" t="s">
        <v>16</v>
      </c>
      <c r="E55" s="155">
        <v>30</v>
      </c>
      <c r="F55" s="155">
        <v>36</v>
      </c>
      <c r="G55" s="155">
        <v>38</v>
      </c>
      <c r="H55" s="155">
        <v>37</v>
      </c>
      <c r="I55" s="24">
        <f t="shared" si="0"/>
        <v>35.25</v>
      </c>
      <c r="J55" s="24">
        <f t="shared" si="1"/>
        <v>70.5</v>
      </c>
      <c r="K55" s="155">
        <v>58</v>
      </c>
      <c r="L55" s="155">
        <v>63</v>
      </c>
      <c r="M55" s="28">
        <v>68</v>
      </c>
      <c r="N55" s="30"/>
      <c r="O55" s="29">
        <f t="shared" si="2"/>
        <v>63</v>
      </c>
      <c r="P55" s="30">
        <v>40</v>
      </c>
      <c r="Q55" s="30">
        <v>26</v>
      </c>
      <c r="R55" s="28">
        <v>26</v>
      </c>
      <c r="S55" s="29">
        <f t="shared" si="3"/>
        <v>225.5</v>
      </c>
      <c r="T55" s="34" t="b">
        <f t="shared" si="4"/>
        <v>1</v>
      </c>
      <c r="U55" s="34" t="b">
        <f t="shared" si="5"/>
        <v>1</v>
      </c>
      <c r="V55" s="65" t="b">
        <f t="shared" si="6"/>
        <v>1</v>
      </c>
      <c r="W55" s="65" t="b">
        <f t="shared" si="7"/>
        <v>0</v>
      </c>
      <c r="X55" s="65" t="b">
        <f t="shared" si="8"/>
        <v>0</v>
      </c>
      <c r="Y55" s="65" t="b">
        <f t="shared" ref="Y55:Y60" si="14">IF(S55,S55&gt;=207,S55&lt;207)</f>
        <v>1</v>
      </c>
      <c r="Z55" s="65" t="b">
        <f t="shared" si="10"/>
        <v>0</v>
      </c>
    </row>
    <row r="56" spans="1:26" s="28" customFormat="1" x14ac:dyDescent="0.25">
      <c r="A56" s="111" t="s">
        <v>446</v>
      </c>
      <c r="B56" s="111" t="s">
        <v>447</v>
      </c>
      <c r="C56" s="253" t="s">
        <v>146</v>
      </c>
      <c r="D56" s="26" t="s">
        <v>22</v>
      </c>
      <c r="E56" s="155">
        <v>36</v>
      </c>
      <c r="F56" s="155">
        <v>38</v>
      </c>
      <c r="G56" s="155">
        <v>36</v>
      </c>
      <c r="H56" s="155">
        <v>37</v>
      </c>
      <c r="I56" s="24">
        <f t="shared" si="0"/>
        <v>36.75</v>
      </c>
      <c r="J56" s="24">
        <f t="shared" si="1"/>
        <v>73.5</v>
      </c>
      <c r="K56" s="155">
        <v>66</v>
      </c>
      <c r="L56" s="155">
        <v>65</v>
      </c>
      <c r="M56" s="28">
        <v>62</v>
      </c>
      <c r="N56" s="30"/>
      <c r="O56" s="29">
        <f t="shared" si="2"/>
        <v>64.33</v>
      </c>
      <c r="P56" s="30">
        <v>40</v>
      </c>
      <c r="Q56" s="167">
        <v>39.5</v>
      </c>
      <c r="R56" s="28">
        <v>36</v>
      </c>
      <c r="S56" s="29">
        <f t="shared" si="3"/>
        <v>253.33</v>
      </c>
      <c r="T56" s="34" t="b">
        <f t="shared" si="4"/>
        <v>1</v>
      </c>
      <c r="U56" s="34" t="b">
        <f t="shared" si="5"/>
        <v>1</v>
      </c>
      <c r="V56" s="65" t="b">
        <f t="shared" si="6"/>
        <v>1</v>
      </c>
      <c r="W56" s="65" t="b">
        <f t="shared" si="7"/>
        <v>1</v>
      </c>
      <c r="X56" s="65" t="b">
        <f t="shared" si="8"/>
        <v>1</v>
      </c>
      <c r="Y56" s="65" t="b">
        <f t="shared" si="14"/>
        <v>1</v>
      </c>
      <c r="Z56" s="65" t="b">
        <f t="shared" si="10"/>
        <v>1</v>
      </c>
    </row>
    <row r="57" spans="1:26" s="28" customFormat="1" x14ac:dyDescent="0.25">
      <c r="A57" s="111" t="s">
        <v>497</v>
      </c>
      <c r="B57" s="111" t="s">
        <v>498</v>
      </c>
      <c r="C57" s="253" t="s">
        <v>146</v>
      </c>
      <c r="D57" s="26" t="s">
        <v>23</v>
      </c>
      <c r="E57" s="155">
        <v>30</v>
      </c>
      <c r="F57" s="155">
        <v>32</v>
      </c>
      <c r="G57" s="155">
        <v>31</v>
      </c>
      <c r="H57" s="155">
        <v>39</v>
      </c>
      <c r="I57" s="24">
        <f t="shared" si="0"/>
        <v>33</v>
      </c>
      <c r="J57" s="24">
        <f t="shared" si="1"/>
        <v>66</v>
      </c>
      <c r="K57" s="155">
        <v>28</v>
      </c>
      <c r="L57" s="155">
        <v>44</v>
      </c>
      <c r="M57" s="28">
        <v>54</v>
      </c>
      <c r="N57" s="30"/>
      <c r="O57" s="29">
        <f t="shared" si="2"/>
        <v>42</v>
      </c>
      <c r="P57" s="30">
        <v>40</v>
      </c>
      <c r="Q57" s="167">
        <v>38</v>
      </c>
      <c r="R57" s="28">
        <v>36</v>
      </c>
      <c r="S57" s="29">
        <f t="shared" si="3"/>
        <v>222</v>
      </c>
      <c r="T57" s="34" t="b">
        <f t="shared" si="4"/>
        <v>1</v>
      </c>
      <c r="U57" s="34" t="b">
        <f t="shared" si="5"/>
        <v>0</v>
      </c>
      <c r="V57" s="65" t="b">
        <f t="shared" si="6"/>
        <v>1</v>
      </c>
      <c r="W57" s="65" t="b">
        <f t="shared" si="7"/>
        <v>1</v>
      </c>
      <c r="X57" s="65" t="b">
        <f t="shared" si="8"/>
        <v>1</v>
      </c>
      <c r="Y57" s="65" t="b">
        <f t="shared" si="14"/>
        <v>1</v>
      </c>
      <c r="Z57" s="65" t="b">
        <f t="shared" si="10"/>
        <v>0</v>
      </c>
    </row>
    <row r="58" spans="1:26" s="28" customFormat="1" x14ac:dyDescent="0.25">
      <c r="A58" s="111" t="s">
        <v>662</v>
      </c>
      <c r="B58" s="111" t="s">
        <v>663</v>
      </c>
      <c r="C58" s="253" t="s">
        <v>146</v>
      </c>
      <c r="D58" s="26" t="s">
        <v>24</v>
      </c>
      <c r="E58" s="155">
        <v>24</v>
      </c>
      <c r="F58" s="155">
        <v>35</v>
      </c>
      <c r="G58" s="155">
        <v>38</v>
      </c>
      <c r="H58" s="155">
        <v>35</v>
      </c>
      <c r="I58" s="24">
        <f t="shared" si="0"/>
        <v>33</v>
      </c>
      <c r="J58" s="24">
        <f t="shared" si="1"/>
        <v>66</v>
      </c>
      <c r="K58" s="155">
        <v>56</v>
      </c>
      <c r="L58" s="155">
        <v>66</v>
      </c>
      <c r="M58" s="28">
        <v>66</v>
      </c>
      <c r="N58" s="30"/>
      <c r="O58" s="29">
        <f t="shared" si="2"/>
        <v>62.67</v>
      </c>
      <c r="P58" s="30">
        <v>40</v>
      </c>
      <c r="Q58" s="167">
        <v>41</v>
      </c>
      <c r="R58" s="30">
        <v>39</v>
      </c>
      <c r="S58" s="29">
        <f t="shared" si="3"/>
        <v>248.67</v>
      </c>
      <c r="T58" s="34" t="b">
        <f t="shared" si="4"/>
        <v>1</v>
      </c>
      <c r="U58" s="34" t="b">
        <f t="shared" si="5"/>
        <v>1</v>
      </c>
      <c r="V58" s="65" t="b">
        <f t="shared" si="6"/>
        <v>1</v>
      </c>
      <c r="W58" s="65" t="b">
        <f t="shared" si="7"/>
        <v>1</v>
      </c>
      <c r="X58" s="65" t="b">
        <f t="shared" si="8"/>
        <v>1</v>
      </c>
      <c r="Y58" s="65" t="b">
        <f t="shared" si="14"/>
        <v>1</v>
      </c>
      <c r="Z58" s="65" t="b">
        <f t="shared" si="10"/>
        <v>1</v>
      </c>
    </row>
    <row r="59" spans="1:26" s="28" customFormat="1" x14ac:dyDescent="0.25">
      <c r="A59" s="111" t="s">
        <v>257</v>
      </c>
      <c r="B59" s="111" t="s">
        <v>258</v>
      </c>
      <c r="C59" s="253" t="s">
        <v>146</v>
      </c>
      <c r="D59" s="26" t="s">
        <v>19</v>
      </c>
      <c r="E59" s="155">
        <v>32</v>
      </c>
      <c r="F59" s="155">
        <v>37</v>
      </c>
      <c r="G59" s="155">
        <v>34</v>
      </c>
      <c r="H59" s="155">
        <v>37</v>
      </c>
      <c r="I59" s="24">
        <f t="shared" si="0"/>
        <v>35</v>
      </c>
      <c r="J59" s="24">
        <f t="shared" si="1"/>
        <v>70</v>
      </c>
      <c r="K59" s="155">
        <v>61</v>
      </c>
      <c r="L59" s="155">
        <v>64</v>
      </c>
      <c r="M59" s="28">
        <v>69</v>
      </c>
      <c r="N59" s="30"/>
      <c r="O59" s="29">
        <f t="shared" si="2"/>
        <v>64.67</v>
      </c>
      <c r="P59" s="30">
        <v>40</v>
      </c>
      <c r="Q59" s="30">
        <v>32</v>
      </c>
      <c r="R59" s="28">
        <v>41</v>
      </c>
      <c r="S59" s="29">
        <f t="shared" si="3"/>
        <v>247.67</v>
      </c>
      <c r="T59" s="34" t="b">
        <f t="shared" si="4"/>
        <v>1</v>
      </c>
      <c r="U59" s="34" t="b">
        <f t="shared" si="5"/>
        <v>1</v>
      </c>
      <c r="V59" s="65" t="b">
        <f t="shared" si="6"/>
        <v>1</v>
      </c>
      <c r="W59" s="65" t="b">
        <f t="shared" si="7"/>
        <v>1</v>
      </c>
      <c r="X59" s="65" t="b">
        <f t="shared" si="8"/>
        <v>1</v>
      </c>
      <c r="Y59" s="65" t="b">
        <f t="shared" si="14"/>
        <v>1</v>
      </c>
      <c r="Z59" s="65" t="b">
        <f t="shared" si="10"/>
        <v>1</v>
      </c>
    </row>
    <row r="60" spans="1:26" s="28" customFormat="1" x14ac:dyDescent="0.25">
      <c r="A60" s="111" t="s">
        <v>320</v>
      </c>
      <c r="B60" s="111" t="s">
        <v>321</v>
      </c>
      <c r="C60" s="253" t="s">
        <v>146</v>
      </c>
      <c r="D60" s="26" t="s">
        <v>20</v>
      </c>
      <c r="E60" s="155">
        <v>31</v>
      </c>
      <c r="F60" s="155">
        <v>31</v>
      </c>
      <c r="G60" s="155">
        <v>34</v>
      </c>
      <c r="H60" s="155">
        <v>34</v>
      </c>
      <c r="I60" s="24">
        <f t="shared" si="0"/>
        <v>32.5</v>
      </c>
      <c r="J60" s="24">
        <f t="shared" si="1"/>
        <v>65</v>
      </c>
      <c r="K60" s="155">
        <v>64.5</v>
      </c>
      <c r="L60" s="155">
        <v>69</v>
      </c>
      <c r="M60" s="28">
        <v>59</v>
      </c>
      <c r="N60" s="30"/>
      <c r="O60" s="29">
        <f t="shared" si="2"/>
        <v>64.17</v>
      </c>
      <c r="P60" s="30">
        <v>40</v>
      </c>
      <c r="Q60" s="167">
        <v>36</v>
      </c>
      <c r="R60" s="28">
        <v>34</v>
      </c>
      <c r="S60" s="29">
        <f t="shared" si="3"/>
        <v>239.17</v>
      </c>
      <c r="T60" s="34" t="b">
        <f t="shared" si="4"/>
        <v>1</v>
      </c>
      <c r="U60" s="34" t="b">
        <f t="shared" si="5"/>
        <v>1</v>
      </c>
      <c r="V60" s="65" t="b">
        <f t="shared" si="6"/>
        <v>1</v>
      </c>
      <c r="W60" s="65" t="b">
        <f t="shared" si="7"/>
        <v>1</v>
      </c>
      <c r="X60" s="65" t="b">
        <f t="shared" si="8"/>
        <v>0</v>
      </c>
      <c r="Y60" s="65" t="b">
        <f t="shared" si="14"/>
        <v>1</v>
      </c>
      <c r="Z60" s="65" t="b">
        <f t="shared" si="10"/>
        <v>0</v>
      </c>
    </row>
    <row r="61" spans="1:26" s="28" customFormat="1" x14ac:dyDescent="0.25">
      <c r="A61" s="111" t="s">
        <v>736</v>
      </c>
      <c r="B61" s="111" t="s">
        <v>737</v>
      </c>
      <c r="C61" s="253" t="s">
        <v>146</v>
      </c>
      <c r="D61" s="26" t="s">
        <v>25</v>
      </c>
      <c r="E61" s="155">
        <v>34</v>
      </c>
      <c r="F61" s="155">
        <v>38</v>
      </c>
      <c r="G61" s="155">
        <v>38</v>
      </c>
      <c r="H61" s="155">
        <v>38</v>
      </c>
      <c r="I61" s="24">
        <f t="shared" si="0"/>
        <v>37</v>
      </c>
      <c r="J61" s="24">
        <f t="shared" si="1"/>
        <v>74</v>
      </c>
      <c r="K61" s="155">
        <v>65</v>
      </c>
      <c r="L61" s="155">
        <v>62</v>
      </c>
      <c r="M61" s="28">
        <v>72</v>
      </c>
      <c r="N61" s="30"/>
      <c r="O61" s="29">
        <f t="shared" si="2"/>
        <v>66.33</v>
      </c>
      <c r="P61" s="30">
        <v>40</v>
      </c>
      <c r="Q61" s="167">
        <v>34.5</v>
      </c>
      <c r="R61" s="30">
        <v>42</v>
      </c>
      <c r="S61" s="29">
        <f t="shared" si="3"/>
        <v>256.83</v>
      </c>
      <c r="T61" s="34" t="b">
        <f t="shared" si="4"/>
        <v>1</v>
      </c>
      <c r="U61" s="34" t="b">
        <f t="shared" si="5"/>
        <v>1</v>
      </c>
      <c r="V61" s="65" t="b">
        <f t="shared" si="6"/>
        <v>1</v>
      </c>
      <c r="W61" s="65" t="b">
        <f t="shared" si="7"/>
        <v>1</v>
      </c>
      <c r="X61" s="65" t="b">
        <f t="shared" si="8"/>
        <v>1</v>
      </c>
      <c r="Y61" s="65" t="b">
        <f>IF(S61,S61&gt;=200,S61&lt;200)</f>
        <v>1</v>
      </c>
      <c r="Z61" s="65" t="b">
        <f t="shared" si="10"/>
        <v>1</v>
      </c>
    </row>
    <row r="62" spans="1:26" s="28" customFormat="1" x14ac:dyDescent="0.25">
      <c r="A62" s="111" t="s">
        <v>409</v>
      </c>
      <c r="B62" s="111" t="s">
        <v>410</v>
      </c>
      <c r="C62" s="253" t="s">
        <v>146</v>
      </c>
      <c r="D62" s="26" t="s">
        <v>21</v>
      </c>
      <c r="E62" s="155">
        <v>36</v>
      </c>
      <c r="F62" s="155">
        <v>26</v>
      </c>
      <c r="G62" s="155">
        <v>37</v>
      </c>
      <c r="H62" s="155">
        <v>36</v>
      </c>
      <c r="I62" s="24">
        <f t="shared" si="0"/>
        <v>33.75</v>
      </c>
      <c r="J62" s="24">
        <f t="shared" si="1"/>
        <v>67.5</v>
      </c>
      <c r="K62" s="155">
        <v>64</v>
      </c>
      <c r="L62" s="155">
        <v>78</v>
      </c>
      <c r="M62" s="28">
        <v>72</v>
      </c>
      <c r="N62" s="30"/>
      <c r="O62" s="29">
        <f t="shared" si="2"/>
        <v>71.33</v>
      </c>
      <c r="P62" s="30">
        <v>40</v>
      </c>
      <c r="Q62" s="167">
        <v>41.5</v>
      </c>
      <c r="R62" s="28">
        <v>38</v>
      </c>
      <c r="S62" s="29">
        <f t="shared" si="3"/>
        <v>258.33</v>
      </c>
      <c r="T62" s="34" t="b">
        <f t="shared" si="4"/>
        <v>1</v>
      </c>
      <c r="U62" s="34" t="b">
        <f t="shared" si="5"/>
        <v>1</v>
      </c>
      <c r="V62" s="65" t="b">
        <f t="shared" si="6"/>
        <v>1</v>
      </c>
      <c r="W62" s="65" t="b">
        <f t="shared" si="7"/>
        <v>1</v>
      </c>
      <c r="X62" s="65" t="b">
        <f t="shared" si="8"/>
        <v>1</v>
      </c>
      <c r="Y62" s="65" t="b">
        <f t="shared" ref="Y62:Y71" si="15">IF(S62,S62&gt;=207,S62&lt;207)</f>
        <v>1</v>
      </c>
      <c r="Z62" s="65" t="b">
        <f t="shared" si="10"/>
        <v>1</v>
      </c>
    </row>
    <row r="63" spans="1:26" s="28" customFormat="1" x14ac:dyDescent="0.25">
      <c r="A63" s="111" t="s">
        <v>189</v>
      </c>
      <c r="B63" s="111" t="s">
        <v>190</v>
      </c>
      <c r="C63" s="253" t="s">
        <v>113</v>
      </c>
      <c r="D63" s="26" t="s">
        <v>19</v>
      </c>
      <c r="E63" s="155">
        <v>26</v>
      </c>
      <c r="F63" s="155">
        <v>38</v>
      </c>
      <c r="G63" s="155">
        <v>40</v>
      </c>
      <c r="H63" s="155">
        <v>37</v>
      </c>
      <c r="I63" s="24">
        <f t="shared" si="0"/>
        <v>35.25</v>
      </c>
      <c r="J63" s="24">
        <f t="shared" si="1"/>
        <v>70.5</v>
      </c>
      <c r="K63" s="155">
        <v>72</v>
      </c>
      <c r="L63" s="155">
        <v>78</v>
      </c>
      <c r="M63" s="28">
        <v>70</v>
      </c>
      <c r="N63" s="30"/>
      <c r="O63" s="29">
        <f t="shared" si="2"/>
        <v>73.33</v>
      </c>
      <c r="P63" s="30">
        <v>40</v>
      </c>
      <c r="Q63" s="30">
        <v>41</v>
      </c>
      <c r="R63" s="28">
        <v>39</v>
      </c>
      <c r="S63" s="29">
        <f t="shared" si="3"/>
        <v>263.83</v>
      </c>
      <c r="T63" s="34" t="b">
        <f t="shared" si="4"/>
        <v>1</v>
      </c>
      <c r="U63" s="34" t="b">
        <f t="shared" si="5"/>
        <v>1</v>
      </c>
      <c r="V63" s="65" t="b">
        <f t="shared" si="6"/>
        <v>1</v>
      </c>
      <c r="W63" s="65" t="b">
        <f t="shared" si="7"/>
        <v>1</v>
      </c>
      <c r="X63" s="65" t="b">
        <f t="shared" si="8"/>
        <v>1</v>
      </c>
      <c r="Y63" s="65" t="b">
        <f t="shared" si="15"/>
        <v>1</v>
      </c>
      <c r="Z63" s="65" t="b">
        <f t="shared" si="10"/>
        <v>1</v>
      </c>
    </row>
    <row r="64" spans="1:26" s="28" customFormat="1" x14ac:dyDescent="0.25">
      <c r="A64" s="111" t="s">
        <v>421</v>
      </c>
      <c r="B64" s="111" t="s">
        <v>422</v>
      </c>
      <c r="C64" s="253" t="s">
        <v>113</v>
      </c>
      <c r="D64" s="26" t="s">
        <v>22</v>
      </c>
      <c r="E64" s="155">
        <v>36</v>
      </c>
      <c r="F64" s="155">
        <v>38</v>
      </c>
      <c r="G64" s="155">
        <v>35</v>
      </c>
      <c r="H64" s="155">
        <v>37</v>
      </c>
      <c r="I64" s="24">
        <f t="shared" si="0"/>
        <v>36.5</v>
      </c>
      <c r="J64" s="24">
        <f t="shared" si="1"/>
        <v>73</v>
      </c>
      <c r="K64" s="155">
        <v>74</v>
      </c>
      <c r="L64" s="155">
        <v>71</v>
      </c>
      <c r="M64" s="28">
        <v>74</v>
      </c>
      <c r="N64" s="30"/>
      <c r="O64" s="29">
        <f t="shared" si="2"/>
        <v>73</v>
      </c>
      <c r="P64" s="30">
        <v>40</v>
      </c>
      <c r="Q64" s="167">
        <v>42</v>
      </c>
      <c r="R64" s="28">
        <v>44</v>
      </c>
      <c r="S64" s="29">
        <f t="shared" si="3"/>
        <v>272</v>
      </c>
      <c r="T64" s="34" t="b">
        <f t="shared" si="4"/>
        <v>1</v>
      </c>
      <c r="U64" s="34" t="b">
        <f t="shared" si="5"/>
        <v>1</v>
      </c>
      <c r="V64" s="65" t="b">
        <f t="shared" si="6"/>
        <v>1</v>
      </c>
      <c r="W64" s="65" t="b">
        <f t="shared" si="7"/>
        <v>1</v>
      </c>
      <c r="X64" s="65" t="b">
        <f t="shared" si="8"/>
        <v>1</v>
      </c>
      <c r="Y64" s="65" t="b">
        <f t="shared" si="15"/>
        <v>1</v>
      </c>
      <c r="Z64" s="65" t="b">
        <f t="shared" si="10"/>
        <v>1</v>
      </c>
    </row>
    <row r="65" spans="1:26" s="28" customFormat="1" x14ac:dyDescent="0.25">
      <c r="A65" s="111" t="s">
        <v>483</v>
      </c>
      <c r="B65" s="111" t="s">
        <v>484</v>
      </c>
      <c r="C65" s="253" t="s">
        <v>113</v>
      </c>
      <c r="D65" s="26" t="s">
        <v>23</v>
      </c>
      <c r="E65" s="155">
        <v>35</v>
      </c>
      <c r="F65" s="155">
        <v>36</v>
      </c>
      <c r="G65" s="155">
        <v>32</v>
      </c>
      <c r="H65" s="155">
        <v>36</v>
      </c>
      <c r="I65" s="24">
        <f t="shared" si="0"/>
        <v>34.75</v>
      </c>
      <c r="J65" s="24">
        <f t="shared" si="1"/>
        <v>69.5</v>
      </c>
      <c r="K65" s="155">
        <v>58</v>
      </c>
      <c r="L65" s="155">
        <v>77</v>
      </c>
      <c r="M65" s="28">
        <v>71</v>
      </c>
      <c r="N65" s="30"/>
      <c r="O65" s="29">
        <f t="shared" si="2"/>
        <v>68.67</v>
      </c>
      <c r="P65" s="30">
        <v>40</v>
      </c>
      <c r="Q65" s="167">
        <v>39</v>
      </c>
      <c r="R65" s="28">
        <v>41</v>
      </c>
      <c r="S65" s="29">
        <f t="shared" si="3"/>
        <v>258.17</v>
      </c>
      <c r="T65" s="34" t="b">
        <f t="shared" si="4"/>
        <v>1</v>
      </c>
      <c r="U65" s="34" t="b">
        <f t="shared" si="5"/>
        <v>1</v>
      </c>
      <c r="V65" s="65" t="b">
        <f t="shared" si="6"/>
        <v>1</v>
      </c>
      <c r="W65" s="65" t="b">
        <f t="shared" si="7"/>
        <v>1</v>
      </c>
      <c r="X65" s="65" t="b">
        <f t="shared" si="8"/>
        <v>1</v>
      </c>
      <c r="Y65" s="65" t="b">
        <f t="shared" si="15"/>
        <v>1</v>
      </c>
      <c r="Z65" s="65" t="b">
        <f t="shared" si="10"/>
        <v>1</v>
      </c>
    </row>
    <row r="66" spans="1:26" s="28" customFormat="1" x14ac:dyDescent="0.25">
      <c r="A66" s="111" t="s">
        <v>563</v>
      </c>
      <c r="B66" s="111" t="s">
        <v>564</v>
      </c>
      <c r="C66" s="253" t="s">
        <v>113</v>
      </c>
      <c r="D66" s="26" t="s">
        <v>0</v>
      </c>
      <c r="E66" s="155">
        <v>35</v>
      </c>
      <c r="F66" s="155">
        <v>36</v>
      </c>
      <c r="G66" s="155">
        <v>37</v>
      </c>
      <c r="H66" s="155">
        <v>38</v>
      </c>
      <c r="I66" s="24">
        <f t="shared" ref="I66:I129" si="16">AVERAGE(E66,F66,G66,H66)</f>
        <v>36.5</v>
      </c>
      <c r="J66" s="24">
        <f t="shared" ref="J66:J129" si="17">I66*2</f>
        <v>73</v>
      </c>
      <c r="K66" s="155">
        <v>37</v>
      </c>
      <c r="L66" s="155">
        <v>71</v>
      </c>
      <c r="M66" s="155">
        <v>71</v>
      </c>
      <c r="N66" s="30"/>
      <c r="O66" s="29">
        <f t="shared" ref="O66:O129" si="18">AVERAGE(K66,L66,M66,N66)</f>
        <v>59.67</v>
      </c>
      <c r="P66" s="30">
        <v>40</v>
      </c>
      <c r="Q66" s="167">
        <v>40</v>
      </c>
      <c r="R66" s="28">
        <v>39</v>
      </c>
      <c r="S66" s="29">
        <f t="shared" ref="S66:S129" si="19">SUM(J66 + O66 +P66 + Q66 + R66)</f>
        <v>251.67</v>
      </c>
      <c r="T66" s="34" t="b">
        <f t="shared" ref="T66:T129" si="20">IF(J66,J66&gt;=56,J66&lt;56)</f>
        <v>1</v>
      </c>
      <c r="U66" s="34" t="b">
        <f t="shared" ref="U66:U129" si="21">IF(O66,O66&gt;=56,O66&lt;56)</f>
        <v>1</v>
      </c>
      <c r="V66" s="65" t="b">
        <f t="shared" ref="V66:V129" si="22">IF(P66,P66=40)</f>
        <v>1</v>
      </c>
      <c r="W66" s="65" t="b">
        <f t="shared" ref="W66:W129" si="23">IF(Q66,Q66&gt;=32,Q66&lt;32)</f>
        <v>1</v>
      </c>
      <c r="X66" s="65" t="b">
        <f t="shared" ref="X66:X129" si="24">IF(R66,R66&gt;=35,R66&lt;35)</f>
        <v>1</v>
      </c>
      <c r="Y66" s="65" t="b">
        <f t="shared" si="15"/>
        <v>1</v>
      </c>
      <c r="Z66" s="65" t="b">
        <f t="shared" ref="Z66:Z129" si="25">AND(T66:Y66)</f>
        <v>1</v>
      </c>
    </row>
    <row r="67" spans="1:26" s="28" customFormat="1" x14ac:dyDescent="0.25">
      <c r="A67" s="111" t="s">
        <v>111</v>
      </c>
      <c r="B67" s="111" t="s">
        <v>112</v>
      </c>
      <c r="C67" s="253" t="s">
        <v>113</v>
      </c>
      <c r="D67" s="26" t="s">
        <v>16</v>
      </c>
      <c r="E67" s="155">
        <v>32</v>
      </c>
      <c r="F67" s="155">
        <v>34</v>
      </c>
      <c r="G67" s="155">
        <v>32</v>
      </c>
      <c r="H67" s="155">
        <v>37</v>
      </c>
      <c r="I67" s="24">
        <f t="shared" si="16"/>
        <v>33.75</v>
      </c>
      <c r="J67" s="24">
        <f t="shared" si="17"/>
        <v>67.5</v>
      </c>
      <c r="K67" s="155">
        <v>54</v>
      </c>
      <c r="L67" s="155">
        <v>68</v>
      </c>
      <c r="M67" s="28">
        <v>69</v>
      </c>
      <c r="N67" s="30"/>
      <c r="O67" s="29">
        <f t="shared" si="18"/>
        <v>63.67</v>
      </c>
      <c r="P67" s="30">
        <v>40</v>
      </c>
      <c r="Q67" s="30">
        <v>35</v>
      </c>
      <c r="R67" s="28">
        <v>39</v>
      </c>
      <c r="S67" s="29">
        <f t="shared" si="19"/>
        <v>245.17</v>
      </c>
      <c r="T67" s="34" t="b">
        <f t="shared" si="20"/>
        <v>1</v>
      </c>
      <c r="U67" s="34" t="b">
        <f t="shared" si="21"/>
        <v>1</v>
      </c>
      <c r="V67" s="65" t="b">
        <f t="shared" si="22"/>
        <v>1</v>
      </c>
      <c r="W67" s="65" t="b">
        <f t="shared" si="23"/>
        <v>1</v>
      </c>
      <c r="X67" s="65" t="b">
        <f t="shared" si="24"/>
        <v>1</v>
      </c>
      <c r="Y67" s="65" t="b">
        <f t="shared" si="15"/>
        <v>1</v>
      </c>
      <c r="Z67" s="65" t="b">
        <f t="shared" si="25"/>
        <v>1</v>
      </c>
    </row>
    <row r="68" spans="1:26" s="28" customFormat="1" x14ac:dyDescent="0.25">
      <c r="A68" s="151" t="s">
        <v>229</v>
      </c>
      <c r="B68" s="151" t="s">
        <v>230</v>
      </c>
      <c r="C68" s="254" t="s">
        <v>113</v>
      </c>
      <c r="D68" s="26" t="s">
        <v>19</v>
      </c>
      <c r="E68" s="155">
        <v>26</v>
      </c>
      <c r="F68" s="155">
        <v>37</v>
      </c>
      <c r="G68" s="155">
        <v>33</v>
      </c>
      <c r="H68" s="155">
        <v>38</v>
      </c>
      <c r="I68" s="24">
        <f t="shared" si="16"/>
        <v>33.5</v>
      </c>
      <c r="J68" s="24">
        <f t="shared" si="17"/>
        <v>67</v>
      </c>
      <c r="K68" s="155">
        <v>64</v>
      </c>
      <c r="L68" s="155">
        <v>70</v>
      </c>
      <c r="M68" s="28">
        <v>57</v>
      </c>
      <c r="N68" s="30"/>
      <c r="O68" s="29">
        <f t="shared" si="18"/>
        <v>63.67</v>
      </c>
      <c r="P68" s="30">
        <v>40</v>
      </c>
      <c r="Q68" s="30">
        <v>37</v>
      </c>
      <c r="R68" s="28">
        <v>36</v>
      </c>
      <c r="S68" s="29">
        <f t="shared" si="19"/>
        <v>243.67</v>
      </c>
      <c r="T68" s="34" t="b">
        <f t="shared" si="20"/>
        <v>1</v>
      </c>
      <c r="U68" s="34" t="b">
        <f t="shared" si="21"/>
        <v>1</v>
      </c>
      <c r="V68" s="65" t="b">
        <f t="shared" si="22"/>
        <v>1</v>
      </c>
      <c r="W68" s="65" t="b">
        <f t="shared" si="23"/>
        <v>1</v>
      </c>
      <c r="X68" s="65" t="b">
        <f t="shared" si="24"/>
        <v>1</v>
      </c>
      <c r="Y68" s="65" t="b">
        <f t="shared" si="15"/>
        <v>1</v>
      </c>
      <c r="Z68" s="65" t="b">
        <f t="shared" si="25"/>
        <v>1</v>
      </c>
    </row>
    <row r="69" spans="1:26" s="28" customFormat="1" x14ac:dyDescent="0.25">
      <c r="A69" s="111" t="s">
        <v>138</v>
      </c>
      <c r="B69" s="111" t="s">
        <v>139</v>
      </c>
      <c r="C69" s="253" t="s">
        <v>113</v>
      </c>
      <c r="D69" s="26" t="s">
        <v>16</v>
      </c>
      <c r="E69" s="155">
        <v>35</v>
      </c>
      <c r="F69" s="155">
        <v>36</v>
      </c>
      <c r="G69" s="155">
        <v>37</v>
      </c>
      <c r="H69" s="155">
        <v>38</v>
      </c>
      <c r="I69" s="24">
        <f t="shared" si="16"/>
        <v>36.5</v>
      </c>
      <c r="J69" s="24">
        <f t="shared" si="17"/>
        <v>73</v>
      </c>
      <c r="K69" s="155">
        <v>72</v>
      </c>
      <c r="L69" s="155">
        <v>74</v>
      </c>
      <c r="M69" s="28">
        <v>71</v>
      </c>
      <c r="N69" s="30"/>
      <c r="O69" s="29">
        <f t="shared" si="18"/>
        <v>72.33</v>
      </c>
      <c r="P69" s="30">
        <v>40</v>
      </c>
      <c r="Q69" s="30">
        <v>37</v>
      </c>
      <c r="R69" s="28">
        <v>41</v>
      </c>
      <c r="S69" s="29">
        <f t="shared" si="19"/>
        <v>263.33</v>
      </c>
      <c r="T69" s="34" t="b">
        <f t="shared" si="20"/>
        <v>1</v>
      </c>
      <c r="U69" s="34" t="b">
        <f t="shared" si="21"/>
        <v>1</v>
      </c>
      <c r="V69" s="65" t="b">
        <f t="shared" si="22"/>
        <v>1</v>
      </c>
      <c r="W69" s="65" t="b">
        <f t="shared" si="23"/>
        <v>1</v>
      </c>
      <c r="X69" s="65" t="b">
        <f t="shared" si="24"/>
        <v>1</v>
      </c>
      <c r="Y69" s="65" t="b">
        <f t="shared" si="15"/>
        <v>1</v>
      </c>
      <c r="Z69" s="65" t="b">
        <f t="shared" si="25"/>
        <v>1</v>
      </c>
    </row>
    <row r="70" spans="1:26" s="28" customFormat="1" x14ac:dyDescent="0.25">
      <c r="A70" s="151" t="s">
        <v>821</v>
      </c>
      <c r="B70" s="111" t="s">
        <v>295</v>
      </c>
      <c r="C70" s="253" t="s">
        <v>113</v>
      </c>
      <c r="D70" s="26" t="s">
        <v>20</v>
      </c>
      <c r="E70" s="155">
        <v>36</v>
      </c>
      <c r="F70" s="155">
        <v>36</v>
      </c>
      <c r="G70" s="155">
        <v>37</v>
      </c>
      <c r="H70" s="155">
        <v>37</v>
      </c>
      <c r="I70" s="24">
        <f t="shared" si="16"/>
        <v>36.5</v>
      </c>
      <c r="J70" s="24">
        <f t="shared" si="17"/>
        <v>73</v>
      </c>
      <c r="K70" s="155">
        <v>75</v>
      </c>
      <c r="L70" s="155">
        <v>74</v>
      </c>
      <c r="M70" s="28">
        <v>74</v>
      </c>
      <c r="N70" s="30"/>
      <c r="O70" s="29">
        <f t="shared" si="18"/>
        <v>74.33</v>
      </c>
      <c r="P70" s="30">
        <v>40</v>
      </c>
      <c r="Q70" s="167">
        <v>37</v>
      </c>
      <c r="R70" s="28">
        <v>36</v>
      </c>
      <c r="S70" s="29">
        <f t="shared" si="19"/>
        <v>260.33</v>
      </c>
      <c r="T70" s="34" t="b">
        <f t="shared" si="20"/>
        <v>1</v>
      </c>
      <c r="U70" s="34" t="b">
        <f t="shared" si="21"/>
        <v>1</v>
      </c>
      <c r="V70" s="65" t="b">
        <f t="shared" si="22"/>
        <v>1</v>
      </c>
      <c r="W70" s="65" t="b">
        <f t="shared" si="23"/>
        <v>1</v>
      </c>
      <c r="X70" s="65" t="b">
        <f t="shared" si="24"/>
        <v>1</v>
      </c>
      <c r="Y70" s="65" t="b">
        <f t="shared" si="15"/>
        <v>1</v>
      </c>
      <c r="Z70" s="65" t="b">
        <f t="shared" si="25"/>
        <v>1</v>
      </c>
    </row>
    <row r="71" spans="1:26" s="28" customFormat="1" x14ac:dyDescent="0.25">
      <c r="A71" s="111" t="s">
        <v>647</v>
      </c>
      <c r="B71" s="111" t="s">
        <v>648</v>
      </c>
      <c r="C71" s="253" t="s">
        <v>113</v>
      </c>
      <c r="D71" s="26" t="s">
        <v>24</v>
      </c>
      <c r="E71" s="155">
        <v>28</v>
      </c>
      <c r="F71" s="155">
        <v>36</v>
      </c>
      <c r="G71" s="155">
        <v>38</v>
      </c>
      <c r="H71" s="155">
        <v>36</v>
      </c>
      <c r="I71" s="24">
        <f t="shared" si="16"/>
        <v>34.5</v>
      </c>
      <c r="J71" s="24">
        <f t="shared" si="17"/>
        <v>69</v>
      </c>
      <c r="K71" s="155">
        <v>52</v>
      </c>
      <c r="L71" s="155">
        <v>67</v>
      </c>
      <c r="M71" s="28">
        <v>69</v>
      </c>
      <c r="N71" s="30"/>
      <c r="O71" s="29">
        <f t="shared" si="18"/>
        <v>62.67</v>
      </c>
      <c r="P71" s="30">
        <v>40</v>
      </c>
      <c r="Q71" s="167">
        <v>39</v>
      </c>
      <c r="R71" s="30">
        <v>38</v>
      </c>
      <c r="S71" s="29">
        <f t="shared" si="19"/>
        <v>248.67</v>
      </c>
      <c r="T71" s="34" t="b">
        <f t="shared" si="20"/>
        <v>1</v>
      </c>
      <c r="U71" s="34" t="b">
        <f t="shared" si="21"/>
        <v>1</v>
      </c>
      <c r="V71" s="65" t="b">
        <f t="shared" si="22"/>
        <v>1</v>
      </c>
      <c r="W71" s="65" t="b">
        <f t="shared" si="23"/>
        <v>1</v>
      </c>
      <c r="X71" s="65" t="b">
        <f t="shared" si="24"/>
        <v>1</v>
      </c>
      <c r="Y71" s="65" t="b">
        <f t="shared" si="15"/>
        <v>1</v>
      </c>
      <c r="Z71" s="65" t="b">
        <f t="shared" si="25"/>
        <v>1</v>
      </c>
    </row>
    <row r="72" spans="1:26" s="28" customFormat="1" x14ac:dyDescent="0.25">
      <c r="A72" s="111" t="s">
        <v>714</v>
      </c>
      <c r="B72" s="111" t="s">
        <v>715</v>
      </c>
      <c r="C72" s="253" t="s">
        <v>113</v>
      </c>
      <c r="D72" s="26" t="s">
        <v>25</v>
      </c>
      <c r="E72" s="155">
        <v>32</v>
      </c>
      <c r="F72" s="155">
        <v>37</v>
      </c>
      <c r="G72" s="155">
        <v>35</v>
      </c>
      <c r="H72" s="155">
        <v>38</v>
      </c>
      <c r="I72" s="24">
        <f t="shared" si="16"/>
        <v>35.5</v>
      </c>
      <c r="J72" s="24">
        <f t="shared" si="17"/>
        <v>71</v>
      </c>
      <c r="K72" s="155">
        <v>62</v>
      </c>
      <c r="L72" s="155">
        <v>60</v>
      </c>
      <c r="M72" s="28">
        <v>72</v>
      </c>
      <c r="N72" s="30"/>
      <c r="O72" s="29">
        <f t="shared" si="18"/>
        <v>64.67</v>
      </c>
      <c r="P72" s="30">
        <v>40</v>
      </c>
      <c r="Q72" s="167">
        <v>42</v>
      </c>
      <c r="R72" s="30">
        <v>39</v>
      </c>
      <c r="S72" s="29">
        <f t="shared" si="19"/>
        <v>256.67</v>
      </c>
      <c r="T72" s="34" t="b">
        <f t="shared" si="20"/>
        <v>1</v>
      </c>
      <c r="U72" s="34" t="b">
        <f t="shared" si="21"/>
        <v>1</v>
      </c>
      <c r="V72" s="65" t="b">
        <f t="shared" si="22"/>
        <v>1</v>
      </c>
      <c r="W72" s="65" t="b">
        <f t="shared" si="23"/>
        <v>1</v>
      </c>
      <c r="X72" s="65" t="b">
        <f t="shared" si="24"/>
        <v>1</v>
      </c>
      <c r="Y72" s="65" t="b">
        <f>IF(S72,S72&gt;=200,S72&lt;200)</f>
        <v>1</v>
      </c>
      <c r="Z72" s="65" t="b">
        <f t="shared" si="25"/>
        <v>1</v>
      </c>
    </row>
    <row r="73" spans="1:26" s="28" customFormat="1" x14ac:dyDescent="0.25">
      <c r="A73" s="111" t="s">
        <v>379</v>
      </c>
      <c r="B73" s="111" t="s">
        <v>380</v>
      </c>
      <c r="C73" s="253" t="s">
        <v>113</v>
      </c>
      <c r="D73" s="26" t="s">
        <v>21</v>
      </c>
      <c r="E73" s="155">
        <v>35</v>
      </c>
      <c r="F73" s="155">
        <v>36</v>
      </c>
      <c r="G73" s="155">
        <v>37</v>
      </c>
      <c r="H73" s="155">
        <v>37</v>
      </c>
      <c r="I73" s="24">
        <f t="shared" si="16"/>
        <v>36.25</v>
      </c>
      <c r="J73" s="24">
        <f t="shared" si="17"/>
        <v>72.5</v>
      </c>
      <c r="K73" s="155">
        <v>62</v>
      </c>
      <c r="L73" s="155">
        <v>62</v>
      </c>
      <c r="M73" s="28">
        <v>67</v>
      </c>
      <c r="N73" s="30"/>
      <c r="O73" s="29">
        <f t="shared" si="18"/>
        <v>63.67</v>
      </c>
      <c r="P73" s="30">
        <v>40</v>
      </c>
      <c r="Q73" s="167">
        <v>34</v>
      </c>
      <c r="R73" s="28">
        <v>37</v>
      </c>
      <c r="S73" s="29">
        <f t="shared" si="19"/>
        <v>247.17</v>
      </c>
      <c r="T73" s="34" t="b">
        <f t="shared" si="20"/>
        <v>1</v>
      </c>
      <c r="U73" s="34" t="b">
        <f t="shared" si="21"/>
        <v>1</v>
      </c>
      <c r="V73" s="65" t="b">
        <f t="shared" si="22"/>
        <v>1</v>
      </c>
      <c r="W73" s="65" t="b">
        <f t="shared" si="23"/>
        <v>1</v>
      </c>
      <c r="X73" s="65" t="b">
        <f t="shared" si="24"/>
        <v>1</v>
      </c>
      <c r="Y73" s="65" t="b">
        <f>IF(S73,S73&gt;=207,S73&lt;207)</f>
        <v>1</v>
      </c>
      <c r="Z73" s="65" t="b">
        <f t="shared" si="25"/>
        <v>1</v>
      </c>
    </row>
    <row r="74" spans="1:26" s="28" customFormat="1" x14ac:dyDescent="0.25">
      <c r="A74" s="111" t="s">
        <v>454</v>
      </c>
      <c r="B74" s="111" t="s">
        <v>455</v>
      </c>
      <c r="C74" s="253" t="s">
        <v>113</v>
      </c>
      <c r="D74" s="26" t="s">
        <v>22</v>
      </c>
      <c r="E74" s="155">
        <v>36</v>
      </c>
      <c r="F74" s="155">
        <v>38</v>
      </c>
      <c r="G74" s="155">
        <v>37</v>
      </c>
      <c r="H74" s="155">
        <v>36</v>
      </c>
      <c r="I74" s="24">
        <f t="shared" si="16"/>
        <v>36.75</v>
      </c>
      <c r="J74" s="24">
        <f t="shared" si="17"/>
        <v>73.5</v>
      </c>
      <c r="K74" s="155">
        <v>61</v>
      </c>
      <c r="L74" s="155">
        <v>57</v>
      </c>
      <c r="M74" s="28">
        <v>64</v>
      </c>
      <c r="N74" s="30"/>
      <c r="O74" s="29">
        <f t="shared" si="18"/>
        <v>60.67</v>
      </c>
      <c r="P74" s="30">
        <v>30</v>
      </c>
      <c r="Q74" s="167">
        <v>36.5</v>
      </c>
      <c r="R74" s="28">
        <v>38</v>
      </c>
      <c r="S74" s="29">
        <f t="shared" si="19"/>
        <v>238.67</v>
      </c>
      <c r="T74" s="34" t="b">
        <f t="shared" si="20"/>
        <v>1</v>
      </c>
      <c r="U74" s="34" t="b">
        <f t="shared" si="21"/>
        <v>1</v>
      </c>
      <c r="V74" s="65" t="b">
        <f t="shared" si="22"/>
        <v>0</v>
      </c>
      <c r="W74" s="65" t="b">
        <f t="shared" si="23"/>
        <v>1</v>
      </c>
      <c r="X74" s="65" t="b">
        <f t="shared" si="24"/>
        <v>1</v>
      </c>
      <c r="Y74" s="65" t="b">
        <f>IF(S74,S74&gt;=207,S74&lt;207)</f>
        <v>1</v>
      </c>
      <c r="Z74" s="65" t="b">
        <f t="shared" si="25"/>
        <v>0</v>
      </c>
    </row>
    <row r="75" spans="1:26" s="28" customFormat="1" x14ac:dyDescent="0.25">
      <c r="A75" s="111" t="s">
        <v>514</v>
      </c>
      <c r="B75" s="111" t="s">
        <v>515</v>
      </c>
      <c r="C75" s="253" t="s">
        <v>113</v>
      </c>
      <c r="D75" s="26" t="s">
        <v>23</v>
      </c>
      <c r="E75" s="155">
        <v>36</v>
      </c>
      <c r="F75" s="155">
        <v>35</v>
      </c>
      <c r="G75" s="155">
        <v>29</v>
      </c>
      <c r="H75" s="155">
        <v>38</v>
      </c>
      <c r="I75" s="24">
        <f t="shared" si="16"/>
        <v>34.5</v>
      </c>
      <c r="J75" s="24">
        <f t="shared" si="17"/>
        <v>69</v>
      </c>
      <c r="K75" s="155">
        <v>65</v>
      </c>
      <c r="L75" s="155">
        <v>65</v>
      </c>
      <c r="M75" s="28">
        <v>64</v>
      </c>
      <c r="N75" s="30"/>
      <c r="O75" s="29">
        <f t="shared" si="18"/>
        <v>64.67</v>
      </c>
      <c r="P75" s="30">
        <v>40</v>
      </c>
      <c r="Q75" s="167">
        <v>43</v>
      </c>
      <c r="R75" s="28">
        <v>43</v>
      </c>
      <c r="S75" s="29">
        <f t="shared" si="19"/>
        <v>259.67</v>
      </c>
      <c r="T75" s="34" t="b">
        <f t="shared" si="20"/>
        <v>1</v>
      </c>
      <c r="U75" s="34" t="b">
        <f t="shared" si="21"/>
        <v>1</v>
      </c>
      <c r="V75" s="65" t="b">
        <f t="shared" si="22"/>
        <v>1</v>
      </c>
      <c r="W75" s="65" t="b">
        <f t="shared" si="23"/>
        <v>1</v>
      </c>
      <c r="X75" s="65" t="b">
        <f t="shared" si="24"/>
        <v>1</v>
      </c>
      <c r="Y75" s="65" t="b">
        <f>IF(S75,S75&gt;=207,S75&lt;207)</f>
        <v>1</v>
      </c>
      <c r="Z75" s="65" t="b">
        <f t="shared" si="25"/>
        <v>1</v>
      </c>
    </row>
    <row r="76" spans="1:26" s="28" customFormat="1" x14ac:dyDescent="0.25">
      <c r="A76" s="111" t="s">
        <v>602</v>
      </c>
      <c r="B76" s="111" t="s">
        <v>603</v>
      </c>
      <c r="C76" s="253" t="s">
        <v>113</v>
      </c>
      <c r="D76" s="26" t="s">
        <v>0</v>
      </c>
      <c r="E76" s="155">
        <v>31</v>
      </c>
      <c r="F76" s="155">
        <v>35</v>
      </c>
      <c r="G76" s="155">
        <v>36</v>
      </c>
      <c r="H76" s="155">
        <v>36</v>
      </c>
      <c r="I76" s="24">
        <f t="shared" si="16"/>
        <v>34.5</v>
      </c>
      <c r="J76" s="24">
        <f t="shared" si="17"/>
        <v>69</v>
      </c>
      <c r="K76" s="155">
        <v>62</v>
      </c>
      <c r="L76" s="155">
        <v>68</v>
      </c>
      <c r="M76" s="28">
        <v>65</v>
      </c>
      <c r="N76" s="30"/>
      <c r="O76" s="29">
        <f t="shared" si="18"/>
        <v>65</v>
      </c>
      <c r="P76" s="30">
        <v>40</v>
      </c>
      <c r="Q76" s="167">
        <v>38</v>
      </c>
      <c r="R76" s="28">
        <v>44</v>
      </c>
      <c r="S76" s="29">
        <f t="shared" si="19"/>
        <v>256</v>
      </c>
      <c r="T76" s="34" t="b">
        <f t="shared" si="20"/>
        <v>1</v>
      </c>
      <c r="U76" s="34" t="b">
        <f t="shared" si="21"/>
        <v>1</v>
      </c>
      <c r="V76" s="65" t="b">
        <f t="shared" si="22"/>
        <v>1</v>
      </c>
      <c r="W76" s="65" t="b">
        <f t="shared" si="23"/>
        <v>1</v>
      </c>
      <c r="X76" s="65" t="b">
        <f t="shared" si="24"/>
        <v>1</v>
      </c>
      <c r="Y76" s="65" t="b">
        <f>IF(S76,S76&gt;=207,S76&lt;207)</f>
        <v>1</v>
      </c>
      <c r="Z76" s="65" t="b">
        <f t="shared" si="25"/>
        <v>1</v>
      </c>
    </row>
    <row r="77" spans="1:26" s="28" customFormat="1" x14ac:dyDescent="0.25">
      <c r="A77" s="111" t="s">
        <v>734</v>
      </c>
      <c r="B77" s="111" t="s">
        <v>603</v>
      </c>
      <c r="C77" s="253" t="s">
        <v>113</v>
      </c>
      <c r="D77" s="26" t="s">
        <v>25</v>
      </c>
      <c r="E77" s="155">
        <v>34</v>
      </c>
      <c r="F77" s="155">
        <v>33</v>
      </c>
      <c r="G77" s="155">
        <v>36</v>
      </c>
      <c r="H77" s="155">
        <v>37</v>
      </c>
      <c r="I77" s="24">
        <f t="shared" si="16"/>
        <v>35</v>
      </c>
      <c r="J77" s="24">
        <f t="shared" si="17"/>
        <v>70</v>
      </c>
      <c r="K77" s="155">
        <v>74</v>
      </c>
      <c r="L77" s="155">
        <v>72</v>
      </c>
      <c r="M77" s="28">
        <v>75</v>
      </c>
      <c r="N77" s="30"/>
      <c r="O77" s="29">
        <f t="shared" si="18"/>
        <v>73.67</v>
      </c>
      <c r="P77" s="30">
        <v>40</v>
      </c>
      <c r="Q77" s="167">
        <v>39</v>
      </c>
      <c r="R77" s="30">
        <v>42</v>
      </c>
      <c r="S77" s="29">
        <f t="shared" si="19"/>
        <v>264.67</v>
      </c>
      <c r="T77" s="34" t="b">
        <f t="shared" si="20"/>
        <v>1</v>
      </c>
      <c r="U77" s="34" t="b">
        <f t="shared" si="21"/>
        <v>1</v>
      </c>
      <c r="V77" s="65" t="b">
        <f t="shared" si="22"/>
        <v>1</v>
      </c>
      <c r="W77" s="65" t="b">
        <f t="shared" si="23"/>
        <v>1</v>
      </c>
      <c r="X77" s="65" t="b">
        <f t="shared" si="24"/>
        <v>1</v>
      </c>
      <c r="Y77" s="65" t="b">
        <f>IF(S77,S77&gt;=200,S77&lt;200)</f>
        <v>1</v>
      </c>
      <c r="Z77" s="65" t="b">
        <f t="shared" si="25"/>
        <v>1</v>
      </c>
    </row>
    <row r="78" spans="1:26" s="28" customFormat="1" x14ac:dyDescent="0.25">
      <c r="A78" s="111" t="s">
        <v>679</v>
      </c>
      <c r="B78" s="111" t="s">
        <v>680</v>
      </c>
      <c r="C78" s="253" t="s">
        <v>113</v>
      </c>
      <c r="D78" s="26" t="s">
        <v>24</v>
      </c>
      <c r="E78" s="155">
        <v>30</v>
      </c>
      <c r="F78" s="155">
        <v>38</v>
      </c>
      <c r="G78" s="155">
        <v>33</v>
      </c>
      <c r="H78" s="155">
        <v>36</v>
      </c>
      <c r="I78" s="24">
        <f t="shared" si="16"/>
        <v>34.25</v>
      </c>
      <c r="J78" s="24">
        <f t="shared" si="17"/>
        <v>68.5</v>
      </c>
      <c r="K78" s="155">
        <v>71</v>
      </c>
      <c r="L78" s="155">
        <v>64</v>
      </c>
      <c r="M78" s="28">
        <v>66</v>
      </c>
      <c r="N78" s="30"/>
      <c r="O78" s="29">
        <f t="shared" si="18"/>
        <v>67</v>
      </c>
      <c r="P78" s="30">
        <v>30</v>
      </c>
      <c r="Q78" s="167">
        <v>39</v>
      </c>
      <c r="R78" s="30">
        <v>43</v>
      </c>
      <c r="S78" s="29">
        <f t="shared" si="19"/>
        <v>247.5</v>
      </c>
      <c r="T78" s="34" t="b">
        <f t="shared" si="20"/>
        <v>1</v>
      </c>
      <c r="U78" s="34" t="b">
        <f t="shared" si="21"/>
        <v>1</v>
      </c>
      <c r="V78" s="65" t="b">
        <f t="shared" si="22"/>
        <v>0</v>
      </c>
      <c r="W78" s="65" t="b">
        <f t="shared" si="23"/>
        <v>1</v>
      </c>
      <c r="X78" s="65" t="b">
        <f t="shared" si="24"/>
        <v>1</v>
      </c>
      <c r="Y78" s="65" t="b">
        <f>IF(S78,S78&gt;=207,S78&lt;207)</f>
        <v>1</v>
      </c>
      <c r="Z78" s="65" t="b">
        <f t="shared" si="25"/>
        <v>0</v>
      </c>
    </row>
    <row r="79" spans="1:26" x14ac:dyDescent="0.25">
      <c r="A79" s="111" t="s">
        <v>186</v>
      </c>
      <c r="B79" s="111" t="s">
        <v>187</v>
      </c>
      <c r="C79" s="253" t="s">
        <v>113</v>
      </c>
      <c r="D79" s="26" t="s">
        <v>16</v>
      </c>
      <c r="E79" s="155">
        <v>29</v>
      </c>
      <c r="F79" s="155">
        <v>37</v>
      </c>
      <c r="G79" s="155">
        <v>33</v>
      </c>
      <c r="H79" s="155">
        <v>39</v>
      </c>
      <c r="I79" s="24">
        <f t="shared" si="16"/>
        <v>34.5</v>
      </c>
      <c r="J79" s="24">
        <f t="shared" si="17"/>
        <v>69</v>
      </c>
      <c r="K79" s="155">
        <v>71</v>
      </c>
      <c r="L79" s="155">
        <v>74</v>
      </c>
      <c r="M79" s="28">
        <v>78</v>
      </c>
      <c r="N79" s="30"/>
      <c r="O79" s="29">
        <f t="shared" si="18"/>
        <v>74.33</v>
      </c>
      <c r="P79" s="30">
        <v>40</v>
      </c>
      <c r="Q79" s="30">
        <v>37</v>
      </c>
      <c r="R79" s="28">
        <v>39</v>
      </c>
      <c r="S79" s="29">
        <f t="shared" si="19"/>
        <v>259.33</v>
      </c>
      <c r="T79" s="34" t="b">
        <f t="shared" si="20"/>
        <v>1</v>
      </c>
      <c r="U79" s="34" t="b">
        <f t="shared" si="21"/>
        <v>1</v>
      </c>
      <c r="V79" s="65" t="b">
        <f t="shared" si="22"/>
        <v>1</v>
      </c>
      <c r="W79" s="65" t="b">
        <f t="shared" si="23"/>
        <v>1</v>
      </c>
      <c r="X79" s="65" t="b">
        <f t="shared" si="24"/>
        <v>1</v>
      </c>
      <c r="Y79" s="65" t="b">
        <f>IF(S79,S79&gt;=207,S79&lt;207)</f>
        <v>1</v>
      </c>
      <c r="Z79" s="65" t="b">
        <f t="shared" si="25"/>
        <v>1</v>
      </c>
    </row>
    <row r="80" spans="1:26" s="28" customFormat="1" x14ac:dyDescent="0.25">
      <c r="A80" s="111" t="s">
        <v>329</v>
      </c>
      <c r="B80" s="111" t="s">
        <v>330</v>
      </c>
      <c r="C80" s="253" t="s">
        <v>113</v>
      </c>
      <c r="D80" s="26" t="s">
        <v>20</v>
      </c>
      <c r="E80" s="155">
        <v>38</v>
      </c>
      <c r="F80" s="155">
        <v>36</v>
      </c>
      <c r="G80" s="155">
        <v>37</v>
      </c>
      <c r="H80" s="155">
        <v>33</v>
      </c>
      <c r="I80" s="24">
        <f t="shared" si="16"/>
        <v>36</v>
      </c>
      <c r="J80" s="24">
        <f t="shared" si="17"/>
        <v>72</v>
      </c>
      <c r="K80" s="155">
        <v>69</v>
      </c>
      <c r="L80" s="155">
        <v>67</v>
      </c>
      <c r="M80" s="28">
        <v>66</v>
      </c>
      <c r="N80" s="30"/>
      <c r="O80" s="29">
        <f t="shared" si="18"/>
        <v>67.33</v>
      </c>
      <c r="P80" s="30">
        <v>30</v>
      </c>
      <c r="Q80" s="167">
        <v>40</v>
      </c>
      <c r="R80" s="28">
        <v>42</v>
      </c>
      <c r="S80" s="29">
        <f t="shared" si="19"/>
        <v>251.33</v>
      </c>
      <c r="T80" s="34" t="b">
        <f t="shared" si="20"/>
        <v>1</v>
      </c>
      <c r="U80" s="34" t="b">
        <f t="shared" si="21"/>
        <v>1</v>
      </c>
      <c r="V80" s="65" t="b">
        <f t="shared" si="22"/>
        <v>0</v>
      </c>
      <c r="W80" s="65" t="b">
        <f t="shared" si="23"/>
        <v>1</v>
      </c>
      <c r="X80" s="65" t="b">
        <f t="shared" si="24"/>
        <v>1</v>
      </c>
      <c r="Y80" s="65" t="b">
        <f>IF(S80,S80&gt;=207,S80&lt;207)</f>
        <v>1</v>
      </c>
      <c r="Z80" s="65" t="b">
        <f t="shared" si="25"/>
        <v>0</v>
      </c>
    </row>
    <row r="81" spans="1:26" s="28" customFormat="1" x14ac:dyDescent="0.25">
      <c r="A81" s="111" t="s">
        <v>811</v>
      </c>
      <c r="B81" s="111" t="s">
        <v>812</v>
      </c>
      <c r="C81" s="253" t="s">
        <v>113</v>
      </c>
      <c r="D81" s="26" t="s">
        <v>26</v>
      </c>
      <c r="E81" s="155">
        <v>33</v>
      </c>
      <c r="F81" s="155">
        <v>38</v>
      </c>
      <c r="G81" s="155">
        <v>37</v>
      </c>
      <c r="H81" s="155">
        <v>38</v>
      </c>
      <c r="I81" s="24">
        <f t="shared" si="16"/>
        <v>36.5</v>
      </c>
      <c r="J81" s="24">
        <f t="shared" si="17"/>
        <v>73</v>
      </c>
      <c r="K81" s="155">
        <v>71</v>
      </c>
      <c r="L81" s="155">
        <v>62</v>
      </c>
      <c r="M81" s="28">
        <v>75</v>
      </c>
      <c r="N81" s="30"/>
      <c r="O81" s="29">
        <f t="shared" si="18"/>
        <v>69.33</v>
      </c>
      <c r="P81" s="30">
        <v>40</v>
      </c>
      <c r="Q81" s="167">
        <v>36</v>
      </c>
      <c r="R81" s="28">
        <v>42</v>
      </c>
      <c r="S81" s="29">
        <f t="shared" si="19"/>
        <v>260.33</v>
      </c>
      <c r="T81" s="34" t="b">
        <f t="shared" si="20"/>
        <v>1</v>
      </c>
      <c r="U81" s="34" t="b">
        <f t="shared" si="21"/>
        <v>1</v>
      </c>
      <c r="V81" s="65" t="b">
        <f t="shared" si="22"/>
        <v>1</v>
      </c>
      <c r="W81" s="65" t="b">
        <f t="shared" si="23"/>
        <v>1</v>
      </c>
      <c r="X81" s="65" t="b">
        <f t="shared" si="24"/>
        <v>1</v>
      </c>
      <c r="Y81" s="65" t="b">
        <f>IF(S81,S81&gt;=200,S81&lt;200)</f>
        <v>1</v>
      </c>
      <c r="Z81" s="65" t="b">
        <f t="shared" si="25"/>
        <v>1</v>
      </c>
    </row>
    <row r="82" spans="1:26" s="28" customFormat="1" x14ac:dyDescent="0.25">
      <c r="A82" s="111" t="s">
        <v>817</v>
      </c>
      <c r="B82" s="111" t="s">
        <v>818</v>
      </c>
      <c r="C82" s="253" t="s">
        <v>113</v>
      </c>
      <c r="D82" s="26" t="s">
        <v>26</v>
      </c>
      <c r="E82" s="155">
        <v>30</v>
      </c>
      <c r="F82" s="155">
        <v>35</v>
      </c>
      <c r="G82" s="155">
        <v>35</v>
      </c>
      <c r="H82" s="155">
        <v>37</v>
      </c>
      <c r="I82" s="24">
        <f t="shared" si="16"/>
        <v>34.25</v>
      </c>
      <c r="J82" s="24">
        <f t="shared" si="17"/>
        <v>68.5</v>
      </c>
      <c r="K82" s="155">
        <v>65</v>
      </c>
      <c r="L82" s="155">
        <v>68</v>
      </c>
      <c r="M82" s="28">
        <v>73</v>
      </c>
      <c r="N82" s="30"/>
      <c r="O82" s="29">
        <f t="shared" si="18"/>
        <v>68.67</v>
      </c>
      <c r="P82" s="30">
        <v>40</v>
      </c>
      <c r="Q82" s="167"/>
      <c r="R82" s="28">
        <v>43</v>
      </c>
      <c r="S82" s="29">
        <f t="shared" si="19"/>
        <v>220.17</v>
      </c>
      <c r="T82" s="34" t="b">
        <f t="shared" si="20"/>
        <v>1</v>
      </c>
      <c r="U82" s="34" t="b">
        <f t="shared" si="21"/>
        <v>1</v>
      </c>
      <c r="V82" s="65" t="b">
        <f t="shared" si="22"/>
        <v>1</v>
      </c>
      <c r="W82" s="65" t="b">
        <f t="shared" si="23"/>
        <v>1</v>
      </c>
      <c r="X82" s="65" t="b">
        <f t="shared" si="24"/>
        <v>1</v>
      </c>
      <c r="Y82" s="65" t="b">
        <f>IF(S82,S82&gt;=200,S82&lt;200)</f>
        <v>1</v>
      </c>
      <c r="Z82" s="65" t="b">
        <f t="shared" si="25"/>
        <v>1</v>
      </c>
    </row>
    <row r="83" spans="1:26" s="28" customFormat="1" x14ac:dyDescent="0.25">
      <c r="A83" s="111" t="s">
        <v>424</v>
      </c>
      <c r="B83" s="111" t="s">
        <v>425</v>
      </c>
      <c r="C83" s="253" t="s">
        <v>240</v>
      </c>
      <c r="D83" s="26" t="s">
        <v>22</v>
      </c>
      <c r="E83" s="155">
        <v>36</v>
      </c>
      <c r="F83" s="155">
        <v>32</v>
      </c>
      <c r="G83" s="155">
        <v>39</v>
      </c>
      <c r="H83" s="155">
        <v>37</v>
      </c>
      <c r="I83" s="24">
        <f t="shared" si="16"/>
        <v>36</v>
      </c>
      <c r="J83" s="24">
        <f t="shared" si="17"/>
        <v>72</v>
      </c>
      <c r="K83" s="155">
        <v>54</v>
      </c>
      <c r="L83" s="155">
        <v>48</v>
      </c>
      <c r="M83" s="28">
        <v>65</v>
      </c>
      <c r="N83" s="30"/>
      <c r="O83" s="29">
        <f t="shared" si="18"/>
        <v>55.67</v>
      </c>
      <c r="P83" s="30">
        <v>40</v>
      </c>
      <c r="Q83" s="167">
        <v>40</v>
      </c>
      <c r="R83" s="28">
        <v>41</v>
      </c>
      <c r="S83" s="29">
        <f t="shared" si="19"/>
        <v>248.67</v>
      </c>
      <c r="T83" s="34" t="b">
        <f t="shared" si="20"/>
        <v>1</v>
      </c>
      <c r="U83" s="34" t="b">
        <f t="shared" si="21"/>
        <v>0</v>
      </c>
      <c r="V83" s="65" t="b">
        <f t="shared" si="22"/>
        <v>1</v>
      </c>
      <c r="W83" s="65" t="b">
        <f t="shared" si="23"/>
        <v>1</v>
      </c>
      <c r="X83" s="65" t="b">
        <f t="shared" si="24"/>
        <v>1</v>
      </c>
      <c r="Y83" s="65" t="b">
        <f t="shared" ref="Y83:Y91" si="26">IF(S83,S83&gt;=207,S83&lt;207)</f>
        <v>1</v>
      </c>
      <c r="Z83" s="65" t="b">
        <f t="shared" si="25"/>
        <v>0</v>
      </c>
    </row>
    <row r="84" spans="1:26" s="28" customFormat="1" x14ac:dyDescent="0.25">
      <c r="A84" s="111" t="s">
        <v>489</v>
      </c>
      <c r="B84" s="111" t="s">
        <v>490</v>
      </c>
      <c r="C84" s="253" t="s">
        <v>240</v>
      </c>
      <c r="D84" s="26" t="s">
        <v>23</v>
      </c>
      <c r="E84" s="155">
        <v>26</v>
      </c>
      <c r="F84" s="155">
        <v>25</v>
      </c>
      <c r="G84" s="155">
        <v>28</v>
      </c>
      <c r="H84" s="155">
        <v>36</v>
      </c>
      <c r="I84" s="24">
        <f t="shared" si="16"/>
        <v>28.75</v>
      </c>
      <c r="J84" s="24">
        <f t="shared" si="17"/>
        <v>57.5</v>
      </c>
      <c r="K84" s="155">
        <v>28</v>
      </c>
      <c r="L84" s="155">
        <v>55</v>
      </c>
      <c r="M84" s="28">
        <v>58</v>
      </c>
      <c r="N84" s="30"/>
      <c r="O84" s="29">
        <f t="shared" si="18"/>
        <v>47</v>
      </c>
      <c r="P84" s="30">
        <v>40</v>
      </c>
      <c r="Q84" s="167">
        <v>26.5</v>
      </c>
      <c r="R84" s="28">
        <v>30</v>
      </c>
      <c r="S84" s="29">
        <f t="shared" si="19"/>
        <v>201</v>
      </c>
      <c r="T84" s="34" t="b">
        <f t="shared" si="20"/>
        <v>1</v>
      </c>
      <c r="U84" s="34" t="b">
        <f t="shared" si="21"/>
        <v>0</v>
      </c>
      <c r="V84" s="65" t="b">
        <f t="shared" si="22"/>
        <v>1</v>
      </c>
      <c r="W84" s="65" t="b">
        <f t="shared" si="23"/>
        <v>0</v>
      </c>
      <c r="X84" s="65" t="b">
        <f t="shared" si="24"/>
        <v>0</v>
      </c>
      <c r="Y84" s="65" t="b">
        <f t="shared" si="26"/>
        <v>0</v>
      </c>
      <c r="Z84" s="65" t="b">
        <f t="shared" si="25"/>
        <v>0</v>
      </c>
    </row>
    <row r="85" spans="1:26" s="28" customFormat="1" x14ac:dyDescent="0.25">
      <c r="A85" s="111" t="s">
        <v>583</v>
      </c>
      <c r="B85" s="111" t="s">
        <v>584</v>
      </c>
      <c r="C85" s="253" t="s">
        <v>240</v>
      </c>
      <c r="D85" s="26" t="s">
        <v>0</v>
      </c>
      <c r="E85" s="155">
        <v>26</v>
      </c>
      <c r="F85" s="155">
        <v>37</v>
      </c>
      <c r="G85" s="155">
        <v>30</v>
      </c>
      <c r="H85" s="155">
        <v>28</v>
      </c>
      <c r="I85" s="24">
        <f t="shared" si="16"/>
        <v>30.25</v>
      </c>
      <c r="J85" s="24">
        <f t="shared" si="17"/>
        <v>60.5</v>
      </c>
      <c r="K85" s="155">
        <v>17</v>
      </c>
      <c r="L85" s="155">
        <v>49</v>
      </c>
      <c r="M85" s="155">
        <v>0</v>
      </c>
      <c r="N85" s="30"/>
      <c r="O85" s="29">
        <f t="shared" si="18"/>
        <v>22</v>
      </c>
      <c r="P85" s="30">
        <v>40</v>
      </c>
      <c r="Q85" s="167">
        <v>29</v>
      </c>
      <c r="R85" s="28">
        <v>25</v>
      </c>
      <c r="S85" s="29">
        <f t="shared" si="19"/>
        <v>176.5</v>
      </c>
      <c r="T85" s="34" t="b">
        <f t="shared" si="20"/>
        <v>1</v>
      </c>
      <c r="U85" s="34" t="b">
        <f t="shared" si="21"/>
        <v>0</v>
      </c>
      <c r="V85" s="65" t="b">
        <f t="shared" si="22"/>
        <v>1</v>
      </c>
      <c r="W85" s="65" t="b">
        <f t="shared" si="23"/>
        <v>0</v>
      </c>
      <c r="X85" s="65" t="b">
        <f t="shared" si="24"/>
        <v>0</v>
      </c>
      <c r="Y85" s="65" t="b">
        <f t="shared" si="26"/>
        <v>0</v>
      </c>
      <c r="Z85" s="65" t="b">
        <f t="shared" si="25"/>
        <v>0</v>
      </c>
    </row>
    <row r="86" spans="1:26" s="28" customFormat="1" x14ac:dyDescent="0.25">
      <c r="A86" s="111" t="s">
        <v>500</v>
      </c>
      <c r="B86" s="111" t="s">
        <v>501</v>
      </c>
      <c r="C86" s="253" t="s">
        <v>240</v>
      </c>
      <c r="D86" s="26" t="s">
        <v>23</v>
      </c>
      <c r="E86" s="155">
        <v>30</v>
      </c>
      <c r="F86" s="155">
        <v>28</v>
      </c>
      <c r="G86" s="155">
        <v>27</v>
      </c>
      <c r="H86" s="155">
        <v>37</v>
      </c>
      <c r="I86" s="24">
        <f t="shared" si="16"/>
        <v>30.5</v>
      </c>
      <c r="J86" s="24">
        <f t="shared" si="17"/>
        <v>61</v>
      </c>
      <c r="K86" s="155">
        <v>60</v>
      </c>
      <c r="L86" s="155">
        <v>62</v>
      </c>
      <c r="M86" s="28">
        <v>60</v>
      </c>
      <c r="N86" s="30"/>
      <c r="O86" s="29">
        <f t="shared" si="18"/>
        <v>60.67</v>
      </c>
      <c r="P86" s="30">
        <v>40</v>
      </c>
      <c r="Q86" s="167">
        <v>35</v>
      </c>
      <c r="R86" s="28">
        <v>36</v>
      </c>
      <c r="S86" s="29">
        <f t="shared" si="19"/>
        <v>232.67</v>
      </c>
      <c r="T86" s="34" t="b">
        <f t="shared" si="20"/>
        <v>1</v>
      </c>
      <c r="U86" s="34" t="b">
        <f t="shared" si="21"/>
        <v>1</v>
      </c>
      <c r="V86" s="65" t="b">
        <f t="shared" si="22"/>
        <v>1</v>
      </c>
      <c r="W86" s="65" t="b">
        <f t="shared" si="23"/>
        <v>1</v>
      </c>
      <c r="X86" s="65" t="b">
        <f t="shared" si="24"/>
        <v>1</v>
      </c>
      <c r="Y86" s="65" t="b">
        <f t="shared" si="26"/>
        <v>1</v>
      </c>
      <c r="Z86" s="65" t="b">
        <f t="shared" si="25"/>
        <v>1</v>
      </c>
    </row>
    <row r="87" spans="1:26" s="28" customFormat="1" x14ac:dyDescent="0.25">
      <c r="A87" s="111" t="s">
        <v>238</v>
      </c>
      <c r="B87" s="111" t="s">
        <v>239</v>
      </c>
      <c r="C87" s="253" t="s">
        <v>240</v>
      </c>
      <c r="D87" s="26" t="s">
        <v>19</v>
      </c>
      <c r="E87" s="155">
        <v>27</v>
      </c>
      <c r="F87" s="155">
        <v>38</v>
      </c>
      <c r="G87" s="155">
        <v>35</v>
      </c>
      <c r="H87" s="155">
        <v>33</v>
      </c>
      <c r="I87" s="24">
        <f t="shared" si="16"/>
        <v>33.25</v>
      </c>
      <c r="J87" s="24">
        <f t="shared" si="17"/>
        <v>66.5</v>
      </c>
      <c r="K87" s="155">
        <v>61.5</v>
      </c>
      <c r="L87" s="155">
        <v>47</v>
      </c>
      <c r="M87" s="28">
        <v>0</v>
      </c>
      <c r="N87" s="30"/>
      <c r="O87" s="29">
        <f t="shared" si="18"/>
        <v>36.17</v>
      </c>
      <c r="P87" s="30">
        <v>40</v>
      </c>
      <c r="Q87" s="30">
        <v>36</v>
      </c>
      <c r="R87" s="28">
        <v>33</v>
      </c>
      <c r="S87" s="29">
        <f t="shared" si="19"/>
        <v>211.67</v>
      </c>
      <c r="T87" s="34" t="b">
        <f t="shared" si="20"/>
        <v>1</v>
      </c>
      <c r="U87" s="34" t="b">
        <f t="shared" si="21"/>
        <v>0</v>
      </c>
      <c r="V87" s="65" t="b">
        <f t="shared" si="22"/>
        <v>1</v>
      </c>
      <c r="W87" s="65" t="b">
        <f t="shared" si="23"/>
        <v>1</v>
      </c>
      <c r="X87" s="65" t="b">
        <f t="shared" si="24"/>
        <v>0</v>
      </c>
      <c r="Y87" s="65" t="b">
        <f t="shared" si="26"/>
        <v>1</v>
      </c>
      <c r="Z87" s="65" t="b">
        <f t="shared" si="25"/>
        <v>0</v>
      </c>
    </row>
    <row r="88" spans="1:26" s="28" customFormat="1" x14ac:dyDescent="0.25">
      <c r="A88" s="111" t="s">
        <v>391</v>
      </c>
      <c r="B88" s="111" t="s">
        <v>392</v>
      </c>
      <c r="C88" s="253" t="s">
        <v>240</v>
      </c>
      <c r="D88" s="26" t="s">
        <v>21</v>
      </c>
      <c r="E88" s="155">
        <v>25</v>
      </c>
      <c r="F88" s="155">
        <v>26</v>
      </c>
      <c r="G88" s="155">
        <v>37</v>
      </c>
      <c r="H88" s="155">
        <v>33</v>
      </c>
      <c r="I88" s="24">
        <f t="shared" si="16"/>
        <v>30.25</v>
      </c>
      <c r="J88" s="24">
        <f t="shared" si="17"/>
        <v>60.5</v>
      </c>
      <c r="K88" s="155">
        <v>59</v>
      </c>
      <c r="L88" s="155">
        <v>38</v>
      </c>
      <c r="M88" s="28">
        <v>78</v>
      </c>
      <c r="N88" s="30"/>
      <c r="O88" s="29">
        <f t="shared" si="18"/>
        <v>58.33</v>
      </c>
      <c r="P88" s="30">
        <v>30</v>
      </c>
      <c r="Q88" s="167">
        <v>24</v>
      </c>
      <c r="R88" s="28">
        <v>37</v>
      </c>
      <c r="S88" s="29">
        <f t="shared" si="19"/>
        <v>209.83</v>
      </c>
      <c r="T88" s="34" t="b">
        <f t="shared" si="20"/>
        <v>1</v>
      </c>
      <c r="U88" s="34" t="b">
        <f t="shared" si="21"/>
        <v>1</v>
      </c>
      <c r="V88" s="65" t="b">
        <f t="shared" si="22"/>
        <v>0</v>
      </c>
      <c r="W88" s="65" t="b">
        <f t="shared" si="23"/>
        <v>0</v>
      </c>
      <c r="X88" s="65" t="b">
        <f t="shared" si="24"/>
        <v>1</v>
      </c>
      <c r="Y88" s="65" t="b">
        <f t="shared" si="26"/>
        <v>1</v>
      </c>
      <c r="Z88" s="65" t="b">
        <f t="shared" si="25"/>
        <v>0</v>
      </c>
    </row>
    <row r="89" spans="1:26" s="28" customFormat="1" x14ac:dyDescent="0.25">
      <c r="A89" s="111" t="s">
        <v>317</v>
      </c>
      <c r="B89" s="111" t="s">
        <v>318</v>
      </c>
      <c r="C89" s="253" t="s">
        <v>240</v>
      </c>
      <c r="D89" s="26" t="s">
        <v>20</v>
      </c>
      <c r="E89" s="155">
        <v>32</v>
      </c>
      <c r="F89" s="155">
        <v>31</v>
      </c>
      <c r="G89" s="155">
        <v>33</v>
      </c>
      <c r="H89" s="155">
        <v>35</v>
      </c>
      <c r="I89" s="24">
        <f t="shared" si="16"/>
        <v>32.75</v>
      </c>
      <c r="J89" s="24">
        <f t="shared" si="17"/>
        <v>65.5</v>
      </c>
      <c r="K89" s="155">
        <v>48</v>
      </c>
      <c r="L89" s="155">
        <v>63</v>
      </c>
      <c r="M89" s="28">
        <v>66</v>
      </c>
      <c r="N89" s="30"/>
      <c r="O89" s="29">
        <f t="shared" si="18"/>
        <v>59</v>
      </c>
      <c r="P89" s="30">
        <v>30</v>
      </c>
      <c r="Q89" s="167">
        <v>27</v>
      </c>
      <c r="R89" s="28">
        <v>30</v>
      </c>
      <c r="S89" s="29">
        <f t="shared" si="19"/>
        <v>211.5</v>
      </c>
      <c r="T89" s="34" t="b">
        <f t="shared" si="20"/>
        <v>1</v>
      </c>
      <c r="U89" s="34" t="b">
        <f t="shared" si="21"/>
        <v>1</v>
      </c>
      <c r="V89" s="65" t="b">
        <f t="shared" si="22"/>
        <v>0</v>
      </c>
      <c r="W89" s="65" t="b">
        <f t="shared" si="23"/>
        <v>0</v>
      </c>
      <c r="X89" s="65" t="b">
        <f t="shared" si="24"/>
        <v>0</v>
      </c>
      <c r="Y89" s="65" t="b">
        <f t="shared" si="26"/>
        <v>1</v>
      </c>
      <c r="Z89" s="65" t="b">
        <f t="shared" si="25"/>
        <v>0</v>
      </c>
    </row>
    <row r="90" spans="1:26" s="28" customFormat="1" x14ac:dyDescent="0.25">
      <c r="A90" s="111" t="s">
        <v>605</v>
      </c>
      <c r="B90" s="111" t="s">
        <v>606</v>
      </c>
      <c r="C90" s="253" t="s">
        <v>240</v>
      </c>
      <c r="D90" s="26" t="s">
        <v>0</v>
      </c>
      <c r="E90" s="155">
        <v>25</v>
      </c>
      <c r="F90" s="155">
        <v>33</v>
      </c>
      <c r="G90" s="155">
        <v>36</v>
      </c>
      <c r="H90" s="155">
        <v>30</v>
      </c>
      <c r="I90" s="24">
        <f t="shared" si="16"/>
        <v>31</v>
      </c>
      <c r="J90" s="24">
        <f t="shared" si="17"/>
        <v>62</v>
      </c>
      <c r="K90" s="155">
        <v>52</v>
      </c>
      <c r="L90" s="155">
        <v>48</v>
      </c>
      <c r="M90" s="28">
        <v>52</v>
      </c>
      <c r="N90" s="30"/>
      <c r="O90" s="29">
        <f t="shared" si="18"/>
        <v>50.67</v>
      </c>
      <c r="P90" s="30">
        <v>40</v>
      </c>
      <c r="Q90" s="167">
        <v>32</v>
      </c>
      <c r="R90" s="28">
        <v>33</v>
      </c>
      <c r="S90" s="29">
        <f t="shared" si="19"/>
        <v>217.67</v>
      </c>
      <c r="T90" s="34" t="b">
        <f t="shared" si="20"/>
        <v>1</v>
      </c>
      <c r="U90" s="34" t="b">
        <f t="shared" si="21"/>
        <v>0</v>
      </c>
      <c r="V90" s="65" t="b">
        <f t="shared" si="22"/>
        <v>1</v>
      </c>
      <c r="W90" s="65" t="b">
        <f t="shared" si="23"/>
        <v>1</v>
      </c>
      <c r="X90" s="65" t="b">
        <f t="shared" si="24"/>
        <v>0</v>
      </c>
      <c r="Y90" s="65" t="b">
        <f t="shared" si="26"/>
        <v>1</v>
      </c>
      <c r="Z90" s="65" t="b">
        <f t="shared" si="25"/>
        <v>0</v>
      </c>
    </row>
    <row r="91" spans="1:26" s="28" customFormat="1" x14ac:dyDescent="0.25">
      <c r="A91" s="111" t="s">
        <v>403</v>
      </c>
      <c r="B91" s="111" t="s">
        <v>404</v>
      </c>
      <c r="C91" s="253" t="s">
        <v>240</v>
      </c>
      <c r="D91" s="26" t="s">
        <v>21</v>
      </c>
      <c r="E91" s="155">
        <v>38</v>
      </c>
      <c r="F91" s="155">
        <v>26</v>
      </c>
      <c r="G91" s="155">
        <v>37</v>
      </c>
      <c r="H91" s="155">
        <v>36</v>
      </c>
      <c r="I91" s="24">
        <f t="shared" si="16"/>
        <v>34.25</v>
      </c>
      <c r="J91" s="24">
        <f t="shared" si="17"/>
        <v>68.5</v>
      </c>
      <c r="K91" s="155">
        <v>48</v>
      </c>
      <c r="L91" s="155">
        <v>66</v>
      </c>
      <c r="M91" s="28">
        <v>68</v>
      </c>
      <c r="N91" s="30"/>
      <c r="O91" s="29">
        <f t="shared" si="18"/>
        <v>60.67</v>
      </c>
      <c r="P91" s="30">
        <v>40</v>
      </c>
      <c r="Q91" s="167">
        <v>28</v>
      </c>
      <c r="R91" s="28">
        <v>38</v>
      </c>
      <c r="S91" s="29">
        <f t="shared" si="19"/>
        <v>235.17</v>
      </c>
      <c r="T91" s="34" t="b">
        <f t="shared" si="20"/>
        <v>1</v>
      </c>
      <c r="U91" s="34" t="b">
        <f t="shared" si="21"/>
        <v>1</v>
      </c>
      <c r="V91" s="65" t="b">
        <f t="shared" si="22"/>
        <v>1</v>
      </c>
      <c r="W91" s="65" t="b">
        <f t="shared" si="23"/>
        <v>0</v>
      </c>
      <c r="X91" s="65" t="b">
        <f t="shared" si="24"/>
        <v>1</v>
      </c>
      <c r="Y91" s="65" t="b">
        <f t="shared" si="26"/>
        <v>1</v>
      </c>
      <c r="Z91" s="65" t="b">
        <f t="shared" si="25"/>
        <v>0</v>
      </c>
    </row>
    <row r="92" spans="1:26" s="28" customFormat="1" x14ac:dyDescent="0.25">
      <c r="A92" s="111" t="s">
        <v>760</v>
      </c>
      <c r="B92" s="111" t="s">
        <v>761</v>
      </c>
      <c r="C92" s="253" t="s">
        <v>116</v>
      </c>
      <c r="D92" s="26" t="s">
        <v>26</v>
      </c>
      <c r="E92" s="155">
        <v>30</v>
      </c>
      <c r="F92" s="155">
        <v>38</v>
      </c>
      <c r="G92" s="155">
        <v>35</v>
      </c>
      <c r="H92" s="155">
        <v>36</v>
      </c>
      <c r="I92" s="24">
        <f t="shared" si="16"/>
        <v>34.75</v>
      </c>
      <c r="J92" s="24">
        <f t="shared" si="17"/>
        <v>69.5</v>
      </c>
      <c r="K92" s="155">
        <v>55</v>
      </c>
      <c r="L92" s="155">
        <v>54</v>
      </c>
      <c r="M92" s="28">
        <v>58</v>
      </c>
      <c r="N92" s="30"/>
      <c r="O92" s="29">
        <f t="shared" si="18"/>
        <v>55.67</v>
      </c>
      <c r="P92" s="30">
        <v>40</v>
      </c>
      <c r="Q92" s="167">
        <v>35.5</v>
      </c>
      <c r="R92" s="28">
        <v>45</v>
      </c>
      <c r="S92" s="29">
        <f t="shared" si="19"/>
        <v>245.67</v>
      </c>
      <c r="T92" s="34" t="b">
        <f t="shared" si="20"/>
        <v>1</v>
      </c>
      <c r="U92" s="34" t="b">
        <f t="shared" si="21"/>
        <v>0</v>
      </c>
      <c r="V92" s="65" t="b">
        <f t="shared" si="22"/>
        <v>1</v>
      </c>
      <c r="W92" s="65" t="b">
        <f t="shared" si="23"/>
        <v>1</v>
      </c>
      <c r="X92" s="65" t="b">
        <f t="shared" si="24"/>
        <v>1</v>
      </c>
      <c r="Y92" s="65" t="b">
        <f>IF(S92,S92&gt;=200,S92&lt;200)</f>
        <v>1</v>
      </c>
      <c r="Z92" s="65" t="b">
        <f t="shared" si="25"/>
        <v>0</v>
      </c>
    </row>
    <row r="93" spans="1:26" s="28" customFormat="1" x14ac:dyDescent="0.25">
      <c r="A93" s="111" t="s">
        <v>763</v>
      </c>
      <c r="B93" s="111" t="s">
        <v>764</v>
      </c>
      <c r="C93" s="253" t="s">
        <v>116</v>
      </c>
      <c r="D93" s="26" t="s">
        <v>26</v>
      </c>
      <c r="E93" s="155">
        <v>30</v>
      </c>
      <c r="F93" s="155">
        <v>39</v>
      </c>
      <c r="G93" s="155">
        <v>33</v>
      </c>
      <c r="H93" s="155">
        <v>33</v>
      </c>
      <c r="I93" s="24">
        <f t="shared" si="16"/>
        <v>33.75</v>
      </c>
      <c r="J93" s="24">
        <f t="shared" si="17"/>
        <v>67.5</v>
      </c>
      <c r="K93" s="155">
        <v>58</v>
      </c>
      <c r="L93" s="155">
        <v>58</v>
      </c>
      <c r="M93" s="28">
        <v>68</v>
      </c>
      <c r="N93" s="30"/>
      <c r="O93" s="29">
        <f t="shared" si="18"/>
        <v>61.33</v>
      </c>
      <c r="P93" s="30">
        <v>20</v>
      </c>
      <c r="Q93" s="167">
        <v>32</v>
      </c>
      <c r="R93" s="28">
        <v>46</v>
      </c>
      <c r="S93" s="29">
        <f t="shared" si="19"/>
        <v>226.83</v>
      </c>
      <c r="T93" s="34" t="b">
        <f t="shared" si="20"/>
        <v>1</v>
      </c>
      <c r="U93" s="34" t="b">
        <f t="shared" si="21"/>
        <v>1</v>
      </c>
      <c r="V93" s="65" t="b">
        <f t="shared" si="22"/>
        <v>0</v>
      </c>
      <c r="W93" s="65" t="b">
        <f t="shared" si="23"/>
        <v>1</v>
      </c>
      <c r="X93" s="65" t="b">
        <f t="shared" si="24"/>
        <v>1</v>
      </c>
      <c r="Y93" s="65" t="b">
        <f>IF(S93,S93&gt;=200,S93&lt;200)</f>
        <v>1</v>
      </c>
      <c r="Z93" s="65" t="b">
        <f t="shared" si="25"/>
        <v>0</v>
      </c>
    </row>
    <row r="94" spans="1:26" s="28" customFormat="1" x14ac:dyDescent="0.25">
      <c r="A94" s="151" t="s">
        <v>820</v>
      </c>
      <c r="B94" s="111" t="s">
        <v>115</v>
      </c>
      <c r="C94" s="253" t="s">
        <v>116</v>
      </c>
      <c r="D94" s="26" t="s">
        <v>16</v>
      </c>
      <c r="E94" s="155">
        <v>32</v>
      </c>
      <c r="F94" s="155">
        <v>33</v>
      </c>
      <c r="G94" s="155">
        <v>29</v>
      </c>
      <c r="H94" s="155">
        <v>35</v>
      </c>
      <c r="I94" s="24">
        <f t="shared" si="16"/>
        <v>32.25</v>
      </c>
      <c r="J94" s="24">
        <f t="shared" si="17"/>
        <v>64.5</v>
      </c>
      <c r="K94" s="155">
        <v>46</v>
      </c>
      <c r="L94" s="155">
        <v>63</v>
      </c>
      <c r="M94" s="28">
        <v>57</v>
      </c>
      <c r="N94" s="30"/>
      <c r="O94" s="29">
        <f t="shared" si="18"/>
        <v>55.33</v>
      </c>
      <c r="P94" s="30">
        <v>40</v>
      </c>
      <c r="Q94" s="30">
        <v>30</v>
      </c>
      <c r="R94" s="28">
        <v>43</v>
      </c>
      <c r="S94" s="29">
        <f t="shared" si="19"/>
        <v>232.83</v>
      </c>
      <c r="T94" s="34" t="b">
        <f t="shared" si="20"/>
        <v>1</v>
      </c>
      <c r="U94" s="34" t="b">
        <f t="shared" si="21"/>
        <v>0</v>
      </c>
      <c r="V94" s="65" t="b">
        <f t="shared" si="22"/>
        <v>1</v>
      </c>
      <c r="W94" s="65" t="b">
        <f t="shared" si="23"/>
        <v>0</v>
      </c>
      <c r="X94" s="65" t="b">
        <f t="shared" si="24"/>
        <v>1</v>
      </c>
      <c r="Y94" s="65" t="b">
        <f>IF(S94,S94&gt;=207,S94&lt;207)</f>
        <v>1</v>
      </c>
      <c r="Z94" s="65" t="b">
        <f t="shared" si="25"/>
        <v>0</v>
      </c>
    </row>
    <row r="95" spans="1:26" s="28" customFormat="1" x14ac:dyDescent="0.25">
      <c r="A95" s="151" t="s">
        <v>226</v>
      </c>
      <c r="B95" s="151" t="s">
        <v>227</v>
      </c>
      <c r="C95" s="254" t="s">
        <v>116</v>
      </c>
      <c r="D95" s="26" t="s">
        <v>19</v>
      </c>
      <c r="E95" s="155">
        <v>28</v>
      </c>
      <c r="F95" s="155">
        <v>39</v>
      </c>
      <c r="G95" s="155">
        <v>34</v>
      </c>
      <c r="H95" s="155">
        <v>37</v>
      </c>
      <c r="I95" s="24">
        <f t="shared" si="16"/>
        <v>34.5</v>
      </c>
      <c r="J95" s="24">
        <f t="shared" si="17"/>
        <v>69</v>
      </c>
      <c r="K95" s="155">
        <v>54</v>
      </c>
      <c r="L95" s="155">
        <v>61</v>
      </c>
      <c r="M95" s="28">
        <v>66</v>
      </c>
      <c r="N95" s="30"/>
      <c r="O95" s="29">
        <f t="shared" si="18"/>
        <v>60.33</v>
      </c>
      <c r="P95" s="30">
        <v>30</v>
      </c>
      <c r="Q95" s="30">
        <v>33</v>
      </c>
      <c r="R95" s="28">
        <v>46</v>
      </c>
      <c r="S95" s="29">
        <f t="shared" si="19"/>
        <v>238.33</v>
      </c>
      <c r="T95" s="34" t="b">
        <f t="shared" si="20"/>
        <v>1</v>
      </c>
      <c r="U95" s="34" t="b">
        <f t="shared" si="21"/>
        <v>1</v>
      </c>
      <c r="V95" s="65" t="b">
        <f t="shared" si="22"/>
        <v>0</v>
      </c>
      <c r="W95" s="65" t="b">
        <f t="shared" si="23"/>
        <v>1</v>
      </c>
      <c r="X95" s="65" t="b">
        <f t="shared" si="24"/>
        <v>1</v>
      </c>
      <c r="Y95" s="65" t="b">
        <f>IF(S95,S95&gt;=207,S95&lt;207)</f>
        <v>1</v>
      </c>
      <c r="Z95" s="65" t="b">
        <f t="shared" si="25"/>
        <v>0</v>
      </c>
    </row>
    <row r="96" spans="1:26" s="28" customFormat="1" x14ac:dyDescent="0.25">
      <c r="A96" s="111" t="s">
        <v>659</v>
      </c>
      <c r="B96" s="111" t="s">
        <v>660</v>
      </c>
      <c r="C96" s="253" t="s">
        <v>116</v>
      </c>
      <c r="D96" s="26" t="s">
        <v>24</v>
      </c>
      <c r="E96" s="155">
        <v>22</v>
      </c>
      <c r="F96" s="155">
        <v>33</v>
      </c>
      <c r="G96" s="155">
        <v>33</v>
      </c>
      <c r="H96" s="155">
        <v>34</v>
      </c>
      <c r="I96" s="24">
        <f t="shared" si="16"/>
        <v>30.5</v>
      </c>
      <c r="J96" s="24">
        <f t="shared" si="17"/>
        <v>61</v>
      </c>
      <c r="K96" s="155">
        <v>62</v>
      </c>
      <c r="L96" s="155">
        <v>66</v>
      </c>
      <c r="M96" s="28">
        <v>68</v>
      </c>
      <c r="N96" s="30"/>
      <c r="O96" s="29">
        <f t="shared" si="18"/>
        <v>65.33</v>
      </c>
      <c r="P96" s="30">
        <v>20</v>
      </c>
      <c r="Q96" s="167">
        <v>32</v>
      </c>
      <c r="R96" s="30">
        <v>43</v>
      </c>
      <c r="S96" s="29">
        <f t="shared" si="19"/>
        <v>221.33</v>
      </c>
      <c r="T96" s="34" t="b">
        <f t="shared" si="20"/>
        <v>1</v>
      </c>
      <c r="U96" s="34" t="b">
        <f t="shared" si="21"/>
        <v>1</v>
      </c>
      <c r="V96" s="65" t="b">
        <f t="shared" si="22"/>
        <v>0</v>
      </c>
      <c r="W96" s="65" t="b">
        <f t="shared" si="23"/>
        <v>1</v>
      </c>
      <c r="X96" s="65" t="b">
        <f t="shared" si="24"/>
        <v>1</v>
      </c>
      <c r="Y96" s="65" t="b">
        <f>IF(S96,S96&gt;=207,S96&lt;207)</f>
        <v>1</v>
      </c>
      <c r="Z96" s="65" t="b">
        <f t="shared" si="25"/>
        <v>0</v>
      </c>
    </row>
    <row r="97" spans="1:26" s="28" customFormat="1" x14ac:dyDescent="0.25">
      <c r="A97" s="111" t="s">
        <v>720</v>
      </c>
      <c r="B97" s="111" t="s">
        <v>530</v>
      </c>
      <c r="C97" s="253" t="s">
        <v>116</v>
      </c>
      <c r="D97" s="26" t="s">
        <v>25</v>
      </c>
      <c r="E97" s="155">
        <v>35</v>
      </c>
      <c r="F97" s="155">
        <v>30</v>
      </c>
      <c r="G97" s="155">
        <v>33</v>
      </c>
      <c r="H97" s="155">
        <v>36</v>
      </c>
      <c r="I97" s="24">
        <f t="shared" si="16"/>
        <v>33.5</v>
      </c>
      <c r="J97" s="24">
        <f t="shared" si="17"/>
        <v>67</v>
      </c>
      <c r="K97" s="155">
        <v>42</v>
      </c>
      <c r="L97" s="155">
        <v>77</v>
      </c>
      <c r="M97" s="28">
        <v>65</v>
      </c>
      <c r="N97" s="30"/>
      <c r="O97" s="29">
        <f t="shared" si="18"/>
        <v>61.33</v>
      </c>
      <c r="P97" s="30">
        <v>20</v>
      </c>
      <c r="Q97" s="167">
        <v>35</v>
      </c>
      <c r="R97" s="30">
        <v>44</v>
      </c>
      <c r="S97" s="29">
        <f t="shared" si="19"/>
        <v>227.33</v>
      </c>
      <c r="T97" s="34" t="b">
        <f t="shared" si="20"/>
        <v>1</v>
      </c>
      <c r="U97" s="34" t="b">
        <f t="shared" si="21"/>
        <v>1</v>
      </c>
      <c r="V97" s="65" t="b">
        <f t="shared" si="22"/>
        <v>0</v>
      </c>
      <c r="W97" s="65" t="b">
        <f t="shared" si="23"/>
        <v>1</v>
      </c>
      <c r="X97" s="65" t="b">
        <f t="shared" si="24"/>
        <v>1</v>
      </c>
      <c r="Y97" s="65" t="b">
        <f>IF(S97,S97&gt;=200,S97&lt;200)</f>
        <v>1</v>
      </c>
      <c r="Z97" s="65" t="b">
        <f t="shared" si="25"/>
        <v>0</v>
      </c>
    </row>
    <row r="98" spans="1:26" s="28" customFormat="1" x14ac:dyDescent="0.25">
      <c r="A98" s="111" t="s">
        <v>674</v>
      </c>
      <c r="B98" s="111" t="s">
        <v>675</v>
      </c>
      <c r="C98" s="253" t="s">
        <v>116</v>
      </c>
      <c r="D98" s="26" t="s">
        <v>24</v>
      </c>
      <c r="E98" s="155">
        <v>30</v>
      </c>
      <c r="F98" s="155">
        <v>35</v>
      </c>
      <c r="G98" s="155">
        <v>37</v>
      </c>
      <c r="H98" s="155">
        <v>35</v>
      </c>
      <c r="I98" s="24">
        <f t="shared" si="16"/>
        <v>34.25</v>
      </c>
      <c r="J98" s="24">
        <f t="shared" si="17"/>
        <v>68.5</v>
      </c>
      <c r="K98" s="155">
        <v>64</v>
      </c>
      <c r="L98" s="155">
        <v>62</v>
      </c>
      <c r="M98" s="28">
        <v>73</v>
      </c>
      <c r="N98" s="30"/>
      <c r="O98" s="29">
        <f t="shared" si="18"/>
        <v>66.33</v>
      </c>
      <c r="P98" s="30">
        <v>40</v>
      </c>
      <c r="Q98" s="167">
        <v>38</v>
      </c>
      <c r="R98" s="30">
        <v>47</v>
      </c>
      <c r="S98" s="29">
        <f t="shared" si="19"/>
        <v>259.83</v>
      </c>
      <c r="T98" s="34" t="b">
        <f t="shared" si="20"/>
        <v>1</v>
      </c>
      <c r="U98" s="34" t="b">
        <f t="shared" si="21"/>
        <v>1</v>
      </c>
      <c r="V98" s="65" t="b">
        <f t="shared" si="22"/>
        <v>1</v>
      </c>
      <c r="W98" s="65" t="b">
        <f t="shared" si="23"/>
        <v>1</v>
      </c>
      <c r="X98" s="65" t="b">
        <f t="shared" si="24"/>
        <v>1</v>
      </c>
      <c r="Y98" s="65" t="b">
        <f>IF(S98,S98&gt;=207,S98&lt;207)</f>
        <v>1</v>
      </c>
      <c r="Z98" s="65" t="b">
        <f t="shared" si="25"/>
        <v>1</v>
      </c>
    </row>
    <row r="99" spans="1:26" s="28" customFormat="1" x14ac:dyDescent="0.25">
      <c r="A99" s="111" t="s">
        <v>749</v>
      </c>
      <c r="B99" s="111" t="s">
        <v>750</v>
      </c>
      <c r="C99" s="253" t="s">
        <v>116</v>
      </c>
      <c r="D99" s="26" t="s">
        <v>25</v>
      </c>
      <c r="E99" s="155">
        <v>34</v>
      </c>
      <c r="F99" s="155">
        <v>29</v>
      </c>
      <c r="G99" s="155">
        <v>36</v>
      </c>
      <c r="H99" s="155">
        <v>34</v>
      </c>
      <c r="I99" s="24">
        <f t="shared" si="16"/>
        <v>33.25</v>
      </c>
      <c r="J99" s="24">
        <f t="shared" si="17"/>
        <v>66.5</v>
      </c>
      <c r="K99" s="155">
        <v>62</v>
      </c>
      <c r="L99" s="155">
        <v>45</v>
      </c>
      <c r="M99" s="28">
        <v>58</v>
      </c>
      <c r="N99" s="30"/>
      <c r="O99" s="29">
        <f t="shared" si="18"/>
        <v>55</v>
      </c>
      <c r="P99" s="30">
        <v>40</v>
      </c>
      <c r="Q99" s="167">
        <v>31</v>
      </c>
      <c r="R99" s="28">
        <v>45</v>
      </c>
      <c r="S99" s="29">
        <f t="shared" si="19"/>
        <v>237.5</v>
      </c>
      <c r="T99" s="34" t="b">
        <f t="shared" si="20"/>
        <v>1</v>
      </c>
      <c r="U99" s="34" t="b">
        <f t="shared" si="21"/>
        <v>0</v>
      </c>
      <c r="V99" s="65" t="b">
        <f t="shared" si="22"/>
        <v>1</v>
      </c>
      <c r="W99" s="65" t="b">
        <f t="shared" si="23"/>
        <v>0</v>
      </c>
      <c r="X99" s="65" t="b">
        <f t="shared" si="24"/>
        <v>1</v>
      </c>
      <c r="Y99" s="65" t="b">
        <f>IF(S99,S99&gt;=200,S99&lt;200)</f>
        <v>1</v>
      </c>
      <c r="Z99" s="65" t="b">
        <f t="shared" si="25"/>
        <v>0</v>
      </c>
    </row>
    <row r="100" spans="1:26" s="28" customFormat="1" x14ac:dyDescent="0.25">
      <c r="A100" s="111" t="s">
        <v>340</v>
      </c>
      <c r="B100" s="111" t="s">
        <v>341</v>
      </c>
      <c r="C100" s="253" t="s">
        <v>181</v>
      </c>
      <c r="D100" s="26" t="s">
        <v>21</v>
      </c>
      <c r="E100" s="155">
        <v>32</v>
      </c>
      <c r="F100" s="155">
        <v>31</v>
      </c>
      <c r="G100" s="155">
        <v>39</v>
      </c>
      <c r="H100" s="155">
        <v>39</v>
      </c>
      <c r="I100" s="24">
        <f t="shared" si="16"/>
        <v>35.25</v>
      </c>
      <c r="J100" s="24">
        <f t="shared" si="17"/>
        <v>70.5</v>
      </c>
      <c r="K100" s="155">
        <v>72</v>
      </c>
      <c r="L100" s="155">
        <v>71</v>
      </c>
      <c r="M100" s="28">
        <v>70</v>
      </c>
      <c r="N100" s="30"/>
      <c r="O100" s="29">
        <f t="shared" si="18"/>
        <v>71</v>
      </c>
      <c r="P100" s="30">
        <v>40</v>
      </c>
      <c r="Q100" s="167">
        <v>39.5</v>
      </c>
      <c r="R100" s="28">
        <v>41</v>
      </c>
      <c r="S100" s="29">
        <f t="shared" si="19"/>
        <v>262</v>
      </c>
      <c r="T100" s="34" t="b">
        <f t="shared" si="20"/>
        <v>1</v>
      </c>
      <c r="U100" s="34" t="b">
        <f t="shared" si="21"/>
        <v>1</v>
      </c>
      <c r="V100" s="65" t="b">
        <f t="shared" si="22"/>
        <v>1</v>
      </c>
      <c r="W100" s="65" t="b">
        <f t="shared" si="23"/>
        <v>1</v>
      </c>
      <c r="X100" s="65" t="b">
        <f t="shared" si="24"/>
        <v>1</v>
      </c>
      <c r="Y100" s="65" t="b">
        <f t="shared" ref="Y100:Y109" si="27">IF(S100,S100&gt;=207,S100&lt;207)</f>
        <v>1</v>
      </c>
      <c r="Z100" s="65" t="b">
        <f t="shared" si="25"/>
        <v>1</v>
      </c>
    </row>
    <row r="101" spans="1:26" s="28" customFormat="1" x14ac:dyDescent="0.25">
      <c r="A101" s="111" t="s">
        <v>415</v>
      </c>
      <c r="B101" s="111" t="s">
        <v>416</v>
      </c>
      <c r="C101" s="253" t="s">
        <v>181</v>
      </c>
      <c r="D101" s="26" t="s">
        <v>22</v>
      </c>
      <c r="E101" s="155">
        <v>36</v>
      </c>
      <c r="F101" s="155">
        <v>39</v>
      </c>
      <c r="G101" s="155">
        <v>35</v>
      </c>
      <c r="H101" s="155">
        <v>36</v>
      </c>
      <c r="I101" s="24">
        <f t="shared" si="16"/>
        <v>36.5</v>
      </c>
      <c r="J101" s="24">
        <f t="shared" si="17"/>
        <v>73</v>
      </c>
      <c r="K101" s="155">
        <v>74</v>
      </c>
      <c r="L101" s="155">
        <v>70</v>
      </c>
      <c r="M101" s="28">
        <v>65</v>
      </c>
      <c r="N101" s="30"/>
      <c r="O101" s="29">
        <f t="shared" si="18"/>
        <v>69.67</v>
      </c>
      <c r="P101" s="30">
        <v>40</v>
      </c>
      <c r="Q101" s="167">
        <v>40.5</v>
      </c>
      <c r="R101" s="28">
        <v>39</v>
      </c>
      <c r="S101" s="29">
        <f t="shared" si="19"/>
        <v>262.17</v>
      </c>
      <c r="T101" s="34" t="b">
        <f t="shared" si="20"/>
        <v>1</v>
      </c>
      <c r="U101" s="34" t="b">
        <f t="shared" si="21"/>
        <v>1</v>
      </c>
      <c r="V101" s="65" t="b">
        <f t="shared" si="22"/>
        <v>1</v>
      </c>
      <c r="W101" s="65" t="b">
        <f t="shared" si="23"/>
        <v>1</v>
      </c>
      <c r="X101" s="65" t="b">
        <f t="shared" si="24"/>
        <v>1</v>
      </c>
      <c r="Y101" s="65" t="b">
        <f t="shared" si="27"/>
        <v>1</v>
      </c>
      <c r="Z101" s="65" t="b">
        <f t="shared" si="25"/>
        <v>1</v>
      </c>
    </row>
    <row r="102" spans="1:26" s="28" customFormat="1" x14ac:dyDescent="0.25">
      <c r="A102" s="111" t="s">
        <v>198</v>
      </c>
      <c r="B102" s="111" t="s">
        <v>199</v>
      </c>
      <c r="C102" s="253" t="s">
        <v>181</v>
      </c>
      <c r="D102" s="26" t="s">
        <v>19</v>
      </c>
      <c r="E102" s="155">
        <v>36</v>
      </c>
      <c r="F102" s="155">
        <v>40</v>
      </c>
      <c r="G102" s="155">
        <v>37</v>
      </c>
      <c r="H102" s="155">
        <v>39</v>
      </c>
      <c r="I102" s="24">
        <f t="shared" si="16"/>
        <v>38</v>
      </c>
      <c r="J102" s="24">
        <f t="shared" si="17"/>
        <v>76</v>
      </c>
      <c r="K102" s="155">
        <v>57</v>
      </c>
      <c r="L102" s="155">
        <v>74</v>
      </c>
      <c r="M102" s="28">
        <v>72</v>
      </c>
      <c r="N102" s="30"/>
      <c r="O102" s="29">
        <f t="shared" si="18"/>
        <v>67.67</v>
      </c>
      <c r="P102" s="30">
        <v>40</v>
      </c>
      <c r="Q102" s="30">
        <v>45</v>
      </c>
      <c r="R102" s="28">
        <v>42</v>
      </c>
      <c r="S102" s="29">
        <f t="shared" si="19"/>
        <v>270.67</v>
      </c>
      <c r="T102" s="34" t="b">
        <f t="shared" si="20"/>
        <v>1</v>
      </c>
      <c r="U102" s="34" t="b">
        <f t="shared" si="21"/>
        <v>1</v>
      </c>
      <c r="V102" s="65" t="b">
        <f t="shared" si="22"/>
        <v>1</v>
      </c>
      <c r="W102" s="65" t="b">
        <f t="shared" si="23"/>
        <v>1</v>
      </c>
      <c r="X102" s="65" t="b">
        <f t="shared" si="24"/>
        <v>1</v>
      </c>
      <c r="Y102" s="65" t="b">
        <f t="shared" si="27"/>
        <v>1</v>
      </c>
      <c r="Z102" s="65" t="b">
        <f t="shared" si="25"/>
        <v>1</v>
      </c>
    </row>
    <row r="103" spans="1:26" s="28" customFormat="1" x14ac:dyDescent="0.25">
      <c r="A103" s="111" t="s">
        <v>276</v>
      </c>
      <c r="B103" s="111" t="s">
        <v>277</v>
      </c>
      <c r="C103" s="253" t="s">
        <v>181</v>
      </c>
      <c r="D103" s="26" t="s">
        <v>20</v>
      </c>
      <c r="E103" s="155">
        <v>38</v>
      </c>
      <c r="F103" s="155">
        <v>38</v>
      </c>
      <c r="G103" s="155">
        <v>39</v>
      </c>
      <c r="H103" s="155">
        <v>38</v>
      </c>
      <c r="I103" s="24">
        <f t="shared" si="16"/>
        <v>38.25</v>
      </c>
      <c r="J103" s="24">
        <f t="shared" si="17"/>
        <v>76.5</v>
      </c>
      <c r="K103" s="155">
        <v>72</v>
      </c>
      <c r="L103" s="155">
        <v>71</v>
      </c>
      <c r="M103" s="28">
        <v>66</v>
      </c>
      <c r="N103" s="30"/>
      <c r="O103" s="29">
        <f t="shared" si="18"/>
        <v>69.67</v>
      </c>
      <c r="P103" s="30">
        <v>30</v>
      </c>
      <c r="Q103" s="167">
        <v>44</v>
      </c>
      <c r="R103" s="28">
        <v>42</v>
      </c>
      <c r="S103" s="29">
        <f t="shared" si="19"/>
        <v>262.17</v>
      </c>
      <c r="T103" s="34" t="b">
        <f t="shared" si="20"/>
        <v>1</v>
      </c>
      <c r="U103" s="34" t="b">
        <f t="shared" si="21"/>
        <v>1</v>
      </c>
      <c r="V103" s="65" t="b">
        <f t="shared" si="22"/>
        <v>0</v>
      </c>
      <c r="W103" s="65" t="b">
        <f t="shared" si="23"/>
        <v>1</v>
      </c>
      <c r="X103" s="65" t="b">
        <f t="shared" si="24"/>
        <v>1</v>
      </c>
      <c r="Y103" s="65" t="b">
        <f t="shared" si="27"/>
        <v>1</v>
      </c>
      <c r="Z103" s="65" t="b">
        <f t="shared" si="25"/>
        <v>0</v>
      </c>
    </row>
    <row r="104" spans="1:26" s="28" customFormat="1" x14ac:dyDescent="0.25">
      <c r="A104" s="111" t="s">
        <v>569</v>
      </c>
      <c r="B104" s="111" t="s">
        <v>170</v>
      </c>
      <c r="C104" s="253" t="s">
        <v>181</v>
      </c>
      <c r="D104" s="26" t="s">
        <v>0</v>
      </c>
      <c r="E104" s="155">
        <v>33</v>
      </c>
      <c r="F104" s="155">
        <v>36</v>
      </c>
      <c r="G104" s="155">
        <v>37</v>
      </c>
      <c r="H104" s="155">
        <v>36</v>
      </c>
      <c r="I104" s="24">
        <f t="shared" si="16"/>
        <v>35.5</v>
      </c>
      <c r="J104" s="24">
        <f t="shared" si="17"/>
        <v>71</v>
      </c>
      <c r="K104" s="155">
        <v>59</v>
      </c>
      <c r="L104" s="155">
        <v>54</v>
      </c>
      <c r="M104" s="155">
        <v>66</v>
      </c>
      <c r="N104" s="25"/>
      <c r="O104" s="29">
        <f t="shared" si="18"/>
        <v>59.67</v>
      </c>
      <c r="P104" s="30">
        <v>40</v>
      </c>
      <c r="Q104" s="167">
        <v>31</v>
      </c>
      <c r="R104" s="28">
        <v>43</v>
      </c>
      <c r="S104" s="29">
        <f t="shared" si="19"/>
        <v>244.67</v>
      </c>
      <c r="T104" s="34" t="b">
        <f t="shared" si="20"/>
        <v>1</v>
      </c>
      <c r="U104" s="34" t="b">
        <f t="shared" si="21"/>
        <v>1</v>
      </c>
      <c r="V104" s="65" t="b">
        <f t="shared" si="22"/>
        <v>1</v>
      </c>
      <c r="W104" s="65" t="b">
        <f t="shared" si="23"/>
        <v>0</v>
      </c>
      <c r="X104" s="65" t="b">
        <f t="shared" si="24"/>
        <v>1</v>
      </c>
      <c r="Y104" s="65" t="b">
        <f t="shared" si="27"/>
        <v>1</v>
      </c>
      <c r="Z104" s="65" t="b">
        <f t="shared" si="25"/>
        <v>0</v>
      </c>
    </row>
    <row r="105" spans="1:26" s="28" customFormat="1" x14ac:dyDescent="0.25">
      <c r="A105" s="111" t="s">
        <v>286</v>
      </c>
      <c r="B105" s="111" t="s">
        <v>287</v>
      </c>
      <c r="C105" s="253" t="s">
        <v>181</v>
      </c>
      <c r="D105" s="26" t="s">
        <v>20</v>
      </c>
      <c r="E105" s="155">
        <v>38</v>
      </c>
      <c r="F105" s="155">
        <v>37</v>
      </c>
      <c r="G105" s="155">
        <v>35</v>
      </c>
      <c r="H105" s="155">
        <v>35</v>
      </c>
      <c r="I105" s="24">
        <f t="shared" si="16"/>
        <v>36.25</v>
      </c>
      <c r="J105" s="24">
        <f t="shared" si="17"/>
        <v>72.5</v>
      </c>
      <c r="K105" s="155">
        <v>65</v>
      </c>
      <c r="L105" s="155">
        <v>67</v>
      </c>
      <c r="M105" s="155">
        <v>70</v>
      </c>
      <c r="N105" s="30"/>
      <c r="O105" s="29">
        <f t="shared" si="18"/>
        <v>67.33</v>
      </c>
      <c r="P105" s="30">
        <v>40</v>
      </c>
      <c r="Q105" s="167">
        <v>41</v>
      </c>
      <c r="R105" s="28">
        <v>38</v>
      </c>
      <c r="S105" s="29">
        <f t="shared" si="19"/>
        <v>258.83</v>
      </c>
      <c r="T105" s="34" t="b">
        <f t="shared" si="20"/>
        <v>1</v>
      </c>
      <c r="U105" s="34" t="b">
        <f t="shared" si="21"/>
        <v>1</v>
      </c>
      <c r="V105" s="65" t="b">
        <f t="shared" si="22"/>
        <v>1</v>
      </c>
      <c r="W105" s="65" t="b">
        <f t="shared" si="23"/>
        <v>1</v>
      </c>
      <c r="X105" s="65" t="b">
        <f t="shared" si="24"/>
        <v>1</v>
      </c>
      <c r="Y105" s="65" t="b">
        <f t="shared" si="27"/>
        <v>1</v>
      </c>
      <c r="Z105" s="65" t="b">
        <f t="shared" si="25"/>
        <v>1</v>
      </c>
    </row>
    <row r="106" spans="1:26" x14ac:dyDescent="0.25">
      <c r="A106" s="111" t="s">
        <v>370</v>
      </c>
      <c r="B106" s="111" t="s">
        <v>371</v>
      </c>
      <c r="C106" s="253" t="s">
        <v>181</v>
      </c>
      <c r="D106" s="26" t="s">
        <v>21</v>
      </c>
      <c r="E106" s="155">
        <v>36</v>
      </c>
      <c r="F106" s="155">
        <v>34</v>
      </c>
      <c r="G106" s="155">
        <v>37</v>
      </c>
      <c r="H106" s="155">
        <v>36</v>
      </c>
      <c r="I106" s="24">
        <f t="shared" si="16"/>
        <v>35.75</v>
      </c>
      <c r="J106" s="24">
        <f t="shared" si="17"/>
        <v>71.5</v>
      </c>
      <c r="K106" s="155">
        <v>63</v>
      </c>
      <c r="L106" s="155">
        <v>65</v>
      </c>
      <c r="M106" s="28">
        <v>68</v>
      </c>
      <c r="N106" s="30"/>
      <c r="O106" s="29">
        <f t="shared" si="18"/>
        <v>65.33</v>
      </c>
      <c r="P106" s="30">
        <v>40</v>
      </c>
      <c r="Q106" s="167">
        <v>42</v>
      </c>
      <c r="R106" s="28">
        <v>44</v>
      </c>
      <c r="S106" s="29">
        <f t="shared" si="19"/>
        <v>262.83</v>
      </c>
      <c r="T106" s="34" t="b">
        <f t="shared" si="20"/>
        <v>1</v>
      </c>
      <c r="U106" s="34" t="b">
        <f t="shared" si="21"/>
        <v>1</v>
      </c>
      <c r="V106" s="65" t="b">
        <f t="shared" si="22"/>
        <v>1</v>
      </c>
      <c r="W106" s="65" t="b">
        <f t="shared" si="23"/>
        <v>1</v>
      </c>
      <c r="X106" s="65" t="b">
        <f t="shared" si="24"/>
        <v>1</v>
      </c>
      <c r="Y106" s="65" t="b">
        <f t="shared" si="27"/>
        <v>1</v>
      </c>
      <c r="Z106" s="65" t="b">
        <f t="shared" si="25"/>
        <v>1</v>
      </c>
    </row>
    <row r="107" spans="1:26" s="28" customFormat="1" x14ac:dyDescent="0.25">
      <c r="A107" s="111" t="s">
        <v>452</v>
      </c>
      <c r="B107" s="111" t="s">
        <v>318</v>
      </c>
      <c r="C107" s="253" t="s">
        <v>181</v>
      </c>
      <c r="D107" s="26" t="s">
        <v>22</v>
      </c>
      <c r="E107" s="155">
        <v>36</v>
      </c>
      <c r="F107" s="155">
        <v>37</v>
      </c>
      <c r="G107" s="155">
        <v>34</v>
      </c>
      <c r="H107" s="155">
        <v>37</v>
      </c>
      <c r="I107" s="24">
        <f t="shared" si="16"/>
        <v>36</v>
      </c>
      <c r="J107" s="24">
        <f t="shared" si="17"/>
        <v>72</v>
      </c>
      <c r="K107" s="155">
        <v>61</v>
      </c>
      <c r="L107" s="155">
        <v>63</v>
      </c>
      <c r="M107" s="28">
        <v>66</v>
      </c>
      <c r="N107" s="30"/>
      <c r="O107" s="29">
        <f t="shared" si="18"/>
        <v>63.33</v>
      </c>
      <c r="P107" s="30">
        <v>40</v>
      </c>
      <c r="Q107" s="167">
        <v>45</v>
      </c>
      <c r="R107" s="28">
        <v>41</v>
      </c>
      <c r="S107" s="29">
        <f t="shared" si="19"/>
        <v>261.33</v>
      </c>
      <c r="T107" s="34" t="b">
        <f t="shared" si="20"/>
        <v>1</v>
      </c>
      <c r="U107" s="34" t="b">
        <f t="shared" si="21"/>
        <v>1</v>
      </c>
      <c r="V107" s="65" t="b">
        <f t="shared" si="22"/>
        <v>1</v>
      </c>
      <c r="W107" s="65" t="b">
        <f t="shared" si="23"/>
        <v>1</v>
      </c>
      <c r="X107" s="65" t="b">
        <f t="shared" si="24"/>
        <v>1</v>
      </c>
      <c r="Y107" s="65" t="b">
        <f t="shared" si="27"/>
        <v>1</v>
      </c>
      <c r="Z107" s="65" t="b">
        <f t="shared" si="25"/>
        <v>1</v>
      </c>
    </row>
    <row r="108" spans="1:26" s="28" customFormat="1" x14ac:dyDescent="0.25">
      <c r="A108" s="111" t="s">
        <v>508</v>
      </c>
      <c r="B108" s="111" t="s">
        <v>509</v>
      </c>
      <c r="C108" s="253" t="s">
        <v>181</v>
      </c>
      <c r="D108" s="26" t="s">
        <v>23</v>
      </c>
      <c r="E108" s="155">
        <v>32</v>
      </c>
      <c r="F108" s="155">
        <v>33</v>
      </c>
      <c r="G108" s="155">
        <v>32</v>
      </c>
      <c r="H108" s="155">
        <v>37</v>
      </c>
      <c r="I108" s="24">
        <f t="shared" si="16"/>
        <v>33.5</v>
      </c>
      <c r="J108" s="24">
        <f t="shared" si="17"/>
        <v>67</v>
      </c>
      <c r="K108" s="155">
        <v>52</v>
      </c>
      <c r="L108" s="155">
        <v>55</v>
      </c>
      <c r="M108" s="28">
        <v>55</v>
      </c>
      <c r="N108" s="30"/>
      <c r="O108" s="29">
        <f t="shared" si="18"/>
        <v>54</v>
      </c>
      <c r="P108" s="30">
        <v>40</v>
      </c>
      <c r="Q108" s="167">
        <v>31</v>
      </c>
      <c r="R108" s="28">
        <v>39</v>
      </c>
      <c r="S108" s="29">
        <f t="shared" si="19"/>
        <v>231</v>
      </c>
      <c r="T108" s="34" t="b">
        <f t="shared" si="20"/>
        <v>1</v>
      </c>
      <c r="U108" s="34" t="b">
        <f t="shared" si="21"/>
        <v>0</v>
      </c>
      <c r="V108" s="65" t="b">
        <f t="shared" si="22"/>
        <v>1</v>
      </c>
      <c r="W108" s="65" t="b">
        <f t="shared" si="23"/>
        <v>0</v>
      </c>
      <c r="X108" s="65" t="b">
        <f t="shared" si="24"/>
        <v>1</v>
      </c>
      <c r="Y108" s="65" t="b">
        <f t="shared" si="27"/>
        <v>1</v>
      </c>
      <c r="Z108" s="65" t="b">
        <f t="shared" si="25"/>
        <v>0</v>
      </c>
    </row>
    <row r="109" spans="1:26" s="28" customFormat="1" x14ac:dyDescent="0.25">
      <c r="A109" s="111" t="s">
        <v>517</v>
      </c>
      <c r="B109" s="111" t="s">
        <v>518</v>
      </c>
      <c r="C109" s="253" t="s">
        <v>181</v>
      </c>
      <c r="D109" s="26" t="s">
        <v>23</v>
      </c>
      <c r="E109" s="155">
        <v>33</v>
      </c>
      <c r="F109" s="155">
        <v>36</v>
      </c>
      <c r="G109" s="155">
        <v>32</v>
      </c>
      <c r="H109" s="155">
        <v>38</v>
      </c>
      <c r="I109" s="24">
        <f t="shared" si="16"/>
        <v>34.75</v>
      </c>
      <c r="J109" s="24">
        <f t="shared" si="17"/>
        <v>69.5</v>
      </c>
      <c r="K109" s="155">
        <v>66</v>
      </c>
      <c r="L109" s="155">
        <v>70</v>
      </c>
      <c r="M109" s="28">
        <v>74</v>
      </c>
      <c r="N109" s="30"/>
      <c r="O109" s="29">
        <f t="shared" si="18"/>
        <v>70</v>
      </c>
      <c r="P109" s="30">
        <v>40</v>
      </c>
      <c r="Q109" s="167">
        <v>40</v>
      </c>
      <c r="R109" s="28">
        <v>33</v>
      </c>
      <c r="S109" s="29">
        <f t="shared" si="19"/>
        <v>252.5</v>
      </c>
      <c r="T109" s="34" t="b">
        <f t="shared" si="20"/>
        <v>1</v>
      </c>
      <c r="U109" s="34" t="b">
        <f t="shared" si="21"/>
        <v>1</v>
      </c>
      <c r="V109" s="65" t="b">
        <f t="shared" si="22"/>
        <v>1</v>
      </c>
      <c r="W109" s="65" t="b">
        <f t="shared" si="23"/>
        <v>1</v>
      </c>
      <c r="X109" s="65" t="b">
        <f t="shared" si="24"/>
        <v>0</v>
      </c>
      <c r="Y109" s="65" t="b">
        <f t="shared" si="27"/>
        <v>1</v>
      </c>
      <c r="Z109" s="65" t="b">
        <f t="shared" si="25"/>
        <v>0</v>
      </c>
    </row>
    <row r="110" spans="1:26" s="28" customFormat="1" x14ac:dyDescent="0.25">
      <c r="A110" s="111" t="s">
        <v>802</v>
      </c>
      <c r="B110" s="111" t="s">
        <v>803</v>
      </c>
      <c r="C110" s="253" t="s">
        <v>181</v>
      </c>
      <c r="D110" s="26" t="s">
        <v>26</v>
      </c>
      <c r="E110" s="155">
        <v>31</v>
      </c>
      <c r="F110" s="155">
        <v>36</v>
      </c>
      <c r="G110" s="155">
        <v>37</v>
      </c>
      <c r="H110" s="155">
        <v>37</v>
      </c>
      <c r="I110" s="24">
        <f t="shared" si="16"/>
        <v>35.25</v>
      </c>
      <c r="J110" s="24">
        <f t="shared" si="17"/>
        <v>70.5</v>
      </c>
      <c r="K110" s="155">
        <v>56</v>
      </c>
      <c r="L110" s="155">
        <v>61</v>
      </c>
      <c r="M110" s="28">
        <v>68</v>
      </c>
      <c r="N110" s="30"/>
      <c r="O110" s="29">
        <f t="shared" si="18"/>
        <v>61.67</v>
      </c>
      <c r="P110" s="30">
        <v>20</v>
      </c>
      <c r="Q110" s="167">
        <v>38.5</v>
      </c>
      <c r="R110" s="28">
        <v>40</v>
      </c>
      <c r="S110" s="29">
        <f t="shared" si="19"/>
        <v>230.67</v>
      </c>
      <c r="T110" s="34" t="b">
        <f t="shared" si="20"/>
        <v>1</v>
      </c>
      <c r="U110" s="34" t="b">
        <f t="shared" si="21"/>
        <v>1</v>
      </c>
      <c r="V110" s="65" t="b">
        <f t="shared" si="22"/>
        <v>0</v>
      </c>
      <c r="W110" s="65" t="b">
        <f t="shared" si="23"/>
        <v>1</v>
      </c>
      <c r="X110" s="65" t="b">
        <f t="shared" si="24"/>
        <v>1</v>
      </c>
      <c r="Y110" s="65" t="b">
        <f>IF(S110,S110&gt;=200,S110&lt;200)</f>
        <v>1</v>
      </c>
      <c r="Z110" s="65" t="b">
        <f t="shared" si="25"/>
        <v>0</v>
      </c>
    </row>
    <row r="111" spans="1:26" s="28" customFormat="1" x14ac:dyDescent="0.25">
      <c r="A111" s="151" t="s">
        <v>822</v>
      </c>
      <c r="B111" s="111" t="s">
        <v>180</v>
      </c>
      <c r="C111" s="253" t="s">
        <v>181</v>
      </c>
      <c r="D111" s="26" t="s">
        <v>16</v>
      </c>
      <c r="E111" s="155">
        <v>28</v>
      </c>
      <c r="F111" s="155">
        <v>33</v>
      </c>
      <c r="G111" s="155">
        <v>31</v>
      </c>
      <c r="H111" s="155">
        <v>36</v>
      </c>
      <c r="I111" s="24">
        <f t="shared" si="16"/>
        <v>32</v>
      </c>
      <c r="J111" s="24">
        <f t="shared" si="17"/>
        <v>64</v>
      </c>
      <c r="K111" s="155">
        <v>68</v>
      </c>
      <c r="L111" s="155">
        <v>57</v>
      </c>
      <c r="M111" s="28">
        <v>54</v>
      </c>
      <c r="N111" s="30"/>
      <c r="O111" s="29">
        <f t="shared" si="18"/>
        <v>59.67</v>
      </c>
      <c r="P111" s="30">
        <v>40</v>
      </c>
      <c r="Q111" s="30">
        <v>34</v>
      </c>
      <c r="R111" s="28">
        <v>29</v>
      </c>
      <c r="S111" s="29">
        <f t="shared" si="19"/>
        <v>226.67</v>
      </c>
      <c r="T111" s="34" t="b">
        <f t="shared" si="20"/>
        <v>1</v>
      </c>
      <c r="U111" s="34" t="b">
        <f t="shared" si="21"/>
        <v>1</v>
      </c>
      <c r="V111" s="65" t="b">
        <f t="shared" si="22"/>
        <v>1</v>
      </c>
      <c r="W111" s="65" t="b">
        <f t="shared" si="23"/>
        <v>1</v>
      </c>
      <c r="X111" s="65" t="b">
        <f t="shared" si="24"/>
        <v>0</v>
      </c>
      <c r="Y111" s="65" t="b">
        <f>IF(S111,S111&gt;=207,S111&lt;207)</f>
        <v>1</v>
      </c>
      <c r="Z111" s="65" t="b">
        <f t="shared" si="25"/>
        <v>0</v>
      </c>
    </row>
    <row r="112" spans="1:26" s="28" customFormat="1" x14ac:dyDescent="0.25">
      <c r="A112" s="111" t="s">
        <v>265</v>
      </c>
      <c r="B112" s="111" t="s">
        <v>266</v>
      </c>
      <c r="C112" s="253" t="s">
        <v>181</v>
      </c>
      <c r="D112" s="26" t="s">
        <v>19</v>
      </c>
      <c r="E112" s="155">
        <v>32</v>
      </c>
      <c r="F112" s="155">
        <v>39</v>
      </c>
      <c r="G112" s="155">
        <v>37</v>
      </c>
      <c r="H112" s="155">
        <v>37</v>
      </c>
      <c r="I112" s="24">
        <f t="shared" si="16"/>
        <v>36.25</v>
      </c>
      <c r="J112" s="24">
        <f t="shared" si="17"/>
        <v>72.5</v>
      </c>
      <c r="K112" s="155">
        <v>58</v>
      </c>
      <c r="L112" s="155">
        <v>69</v>
      </c>
      <c r="M112" s="28">
        <v>66</v>
      </c>
      <c r="N112" s="30"/>
      <c r="O112" s="29">
        <f t="shared" si="18"/>
        <v>64.33</v>
      </c>
      <c r="P112" s="30">
        <v>40</v>
      </c>
      <c r="Q112" s="30">
        <v>42</v>
      </c>
      <c r="R112" s="28">
        <v>36</v>
      </c>
      <c r="S112" s="29">
        <f t="shared" si="19"/>
        <v>254.83</v>
      </c>
      <c r="T112" s="34" t="b">
        <f t="shared" si="20"/>
        <v>1</v>
      </c>
      <c r="U112" s="34" t="b">
        <f t="shared" si="21"/>
        <v>1</v>
      </c>
      <c r="V112" s="65" t="b">
        <f t="shared" si="22"/>
        <v>1</v>
      </c>
      <c r="W112" s="65" t="b">
        <f t="shared" si="23"/>
        <v>1</v>
      </c>
      <c r="X112" s="65" t="b">
        <f t="shared" si="24"/>
        <v>1</v>
      </c>
      <c r="Y112" s="65" t="b">
        <f>IF(S112,S112&gt;=207,S112&lt;207)</f>
        <v>1</v>
      </c>
      <c r="Z112" s="65" t="b">
        <f t="shared" si="25"/>
        <v>1</v>
      </c>
    </row>
    <row r="113" spans="1:26" s="28" customFormat="1" x14ac:dyDescent="0.25">
      <c r="A113" s="111" t="s">
        <v>332</v>
      </c>
      <c r="B113" s="111" t="s">
        <v>333</v>
      </c>
      <c r="C113" s="253" t="s">
        <v>181</v>
      </c>
      <c r="D113" s="26" t="s">
        <v>20</v>
      </c>
      <c r="E113" s="155">
        <v>36</v>
      </c>
      <c r="F113" s="155">
        <v>32</v>
      </c>
      <c r="G113" s="155">
        <v>33</v>
      </c>
      <c r="H113" s="155">
        <v>33</v>
      </c>
      <c r="I113" s="24">
        <f t="shared" si="16"/>
        <v>33.5</v>
      </c>
      <c r="J113" s="24">
        <f t="shared" si="17"/>
        <v>67</v>
      </c>
      <c r="K113" s="155">
        <v>43</v>
      </c>
      <c r="L113" s="155">
        <v>60</v>
      </c>
      <c r="M113" s="28">
        <v>78</v>
      </c>
      <c r="N113" s="30"/>
      <c r="O113" s="29">
        <f t="shared" si="18"/>
        <v>60.33</v>
      </c>
      <c r="P113" s="30">
        <v>40</v>
      </c>
      <c r="Q113" s="167">
        <v>36</v>
      </c>
      <c r="R113" s="28">
        <v>40</v>
      </c>
      <c r="S113" s="29">
        <f t="shared" si="19"/>
        <v>243.33</v>
      </c>
      <c r="T113" s="34" t="b">
        <f t="shared" si="20"/>
        <v>1</v>
      </c>
      <c r="U113" s="34" t="b">
        <f t="shared" si="21"/>
        <v>1</v>
      </c>
      <c r="V113" s="65" t="b">
        <f t="shared" si="22"/>
        <v>1</v>
      </c>
      <c r="W113" s="65" t="b">
        <f t="shared" si="23"/>
        <v>1</v>
      </c>
      <c r="X113" s="65" t="b">
        <f t="shared" si="24"/>
        <v>1</v>
      </c>
      <c r="Y113" s="65" t="b">
        <f>IF(S113,S113&gt;=207,S113&lt;207)</f>
        <v>1</v>
      </c>
      <c r="Z113" s="65" t="b">
        <f t="shared" si="25"/>
        <v>1</v>
      </c>
    </row>
    <row r="114" spans="1:26" s="28" customFormat="1" x14ac:dyDescent="0.25">
      <c r="A114" s="111" t="s">
        <v>746</v>
      </c>
      <c r="B114" s="111" t="s">
        <v>747</v>
      </c>
      <c r="C114" s="253" t="s">
        <v>181</v>
      </c>
      <c r="D114" s="26" t="s">
        <v>25</v>
      </c>
      <c r="E114" s="155">
        <v>29</v>
      </c>
      <c r="F114" s="155">
        <v>33</v>
      </c>
      <c r="G114" s="155">
        <v>33</v>
      </c>
      <c r="H114" s="155">
        <v>36</v>
      </c>
      <c r="I114" s="24">
        <f t="shared" si="16"/>
        <v>32.75</v>
      </c>
      <c r="J114" s="24">
        <f t="shared" si="17"/>
        <v>65.5</v>
      </c>
      <c r="K114" s="155">
        <v>64</v>
      </c>
      <c r="L114" s="155">
        <v>61</v>
      </c>
      <c r="M114" s="28">
        <v>62</v>
      </c>
      <c r="N114" s="30"/>
      <c r="O114" s="29">
        <f t="shared" si="18"/>
        <v>62.33</v>
      </c>
      <c r="P114" s="30">
        <v>40</v>
      </c>
      <c r="Q114" s="167">
        <v>35.5</v>
      </c>
      <c r="R114" s="28">
        <v>43</v>
      </c>
      <c r="S114" s="29">
        <f t="shared" si="19"/>
        <v>246.33</v>
      </c>
      <c r="T114" s="34" t="b">
        <f t="shared" si="20"/>
        <v>1</v>
      </c>
      <c r="U114" s="34" t="b">
        <f t="shared" si="21"/>
        <v>1</v>
      </c>
      <c r="V114" s="65" t="b">
        <f t="shared" si="22"/>
        <v>1</v>
      </c>
      <c r="W114" s="65" t="b">
        <f t="shared" si="23"/>
        <v>1</v>
      </c>
      <c r="X114" s="65" t="b">
        <f t="shared" si="24"/>
        <v>1</v>
      </c>
      <c r="Y114" s="65" t="b">
        <f>IF(S114,S114&gt;=200,S114&lt;200)</f>
        <v>1</v>
      </c>
      <c r="Z114" s="65" t="b">
        <f t="shared" si="25"/>
        <v>1</v>
      </c>
    </row>
    <row r="115" spans="1:26" s="28" customFormat="1" x14ac:dyDescent="0.25">
      <c r="A115" s="111" t="s">
        <v>616</v>
      </c>
      <c r="B115" s="111" t="s">
        <v>617</v>
      </c>
      <c r="C115" s="253" t="s">
        <v>181</v>
      </c>
      <c r="D115" s="26" t="s">
        <v>0</v>
      </c>
      <c r="E115" s="155">
        <v>28</v>
      </c>
      <c r="F115" s="155">
        <v>34</v>
      </c>
      <c r="G115" s="155">
        <v>36</v>
      </c>
      <c r="H115" s="155">
        <v>35</v>
      </c>
      <c r="I115" s="24">
        <f t="shared" si="16"/>
        <v>33.25</v>
      </c>
      <c r="J115" s="24">
        <f t="shared" si="17"/>
        <v>66.5</v>
      </c>
      <c r="K115" s="155">
        <v>44</v>
      </c>
      <c r="L115" s="155">
        <v>59</v>
      </c>
      <c r="M115" s="28">
        <v>66</v>
      </c>
      <c r="N115" s="30"/>
      <c r="O115" s="29">
        <f t="shared" si="18"/>
        <v>56.33</v>
      </c>
      <c r="P115" s="30">
        <v>30</v>
      </c>
      <c r="Q115" s="167">
        <v>34</v>
      </c>
      <c r="R115" s="28">
        <v>45</v>
      </c>
      <c r="S115" s="29">
        <f t="shared" si="19"/>
        <v>231.83</v>
      </c>
      <c r="T115" s="34" t="b">
        <f t="shared" si="20"/>
        <v>1</v>
      </c>
      <c r="U115" s="34" t="b">
        <f t="shared" si="21"/>
        <v>1</v>
      </c>
      <c r="V115" s="65" t="b">
        <f t="shared" si="22"/>
        <v>0</v>
      </c>
      <c r="W115" s="65" t="b">
        <f t="shared" si="23"/>
        <v>1</v>
      </c>
      <c r="X115" s="65" t="b">
        <f t="shared" si="24"/>
        <v>1</v>
      </c>
      <c r="Y115" s="65" t="b">
        <f>IF(S115,S115&gt;=207,S115&lt;207)</f>
        <v>1</v>
      </c>
      <c r="Z115" s="65" t="b">
        <f t="shared" si="25"/>
        <v>0</v>
      </c>
    </row>
    <row r="116" spans="1:26" s="28" customFormat="1" x14ac:dyDescent="0.25">
      <c r="A116" s="111" t="s">
        <v>752</v>
      </c>
      <c r="B116" s="111" t="s">
        <v>753</v>
      </c>
      <c r="C116" s="253" t="s">
        <v>181</v>
      </c>
      <c r="D116" s="26" t="s">
        <v>25</v>
      </c>
      <c r="E116" s="155">
        <v>32</v>
      </c>
      <c r="F116" s="155">
        <v>32</v>
      </c>
      <c r="G116" s="155">
        <v>36</v>
      </c>
      <c r="H116" s="155">
        <v>36</v>
      </c>
      <c r="I116" s="24">
        <f t="shared" si="16"/>
        <v>34</v>
      </c>
      <c r="J116" s="24">
        <f t="shared" si="17"/>
        <v>68</v>
      </c>
      <c r="K116" s="155">
        <v>0</v>
      </c>
      <c r="L116" s="155">
        <v>56</v>
      </c>
      <c r="M116" s="28">
        <v>62</v>
      </c>
      <c r="N116" s="30"/>
      <c r="O116" s="29">
        <f t="shared" si="18"/>
        <v>39.33</v>
      </c>
      <c r="P116" s="30">
        <v>40</v>
      </c>
      <c r="Q116" s="167">
        <v>42</v>
      </c>
      <c r="R116" s="28">
        <v>41</v>
      </c>
      <c r="S116" s="29">
        <f t="shared" si="19"/>
        <v>230.33</v>
      </c>
      <c r="T116" s="34" t="b">
        <f t="shared" si="20"/>
        <v>1</v>
      </c>
      <c r="U116" s="34" t="b">
        <f t="shared" si="21"/>
        <v>0</v>
      </c>
      <c r="V116" s="65" t="b">
        <f t="shared" si="22"/>
        <v>1</v>
      </c>
      <c r="W116" s="65" t="b">
        <f t="shared" si="23"/>
        <v>1</v>
      </c>
      <c r="X116" s="65" t="b">
        <f t="shared" si="24"/>
        <v>1</v>
      </c>
      <c r="Y116" s="65" t="b">
        <f>IF(S116,S116&gt;=200,S116&lt;200)</f>
        <v>1</v>
      </c>
      <c r="Z116" s="65" t="b">
        <f t="shared" si="25"/>
        <v>0</v>
      </c>
    </row>
    <row r="117" spans="1:26" s="28" customFormat="1" x14ac:dyDescent="0.25">
      <c r="A117" s="111" t="s">
        <v>346</v>
      </c>
      <c r="B117" s="111" t="s">
        <v>347</v>
      </c>
      <c r="C117" s="253" t="s">
        <v>348</v>
      </c>
      <c r="D117" s="26" t="s">
        <v>21</v>
      </c>
      <c r="E117" s="155">
        <v>34</v>
      </c>
      <c r="F117" s="155">
        <v>27</v>
      </c>
      <c r="G117" s="155">
        <v>38</v>
      </c>
      <c r="H117" s="155">
        <v>36</v>
      </c>
      <c r="I117" s="24">
        <f t="shared" si="16"/>
        <v>33.75</v>
      </c>
      <c r="J117" s="24">
        <f t="shared" si="17"/>
        <v>67.5</v>
      </c>
      <c r="K117" s="155">
        <v>57</v>
      </c>
      <c r="L117" s="155">
        <v>51</v>
      </c>
      <c r="M117" s="28">
        <v>50</v>
      </c>
      <c r="N117" s="30"/>
      <c r="O117" s="29">
        <f t="shared" si="18"/>
        <v>52.67</v>
      </c>
      <c r="P117" s="30">
        <v>40</v>
      </c>
      <c r="Q117" s="167">
        <v>35</v>
      </c>
      <c r="R117" s="28">
        <v>42</v>
      </c>
      <c r="S117" s="29">
        <f t="shared" si="19"/>
        <v>237.17</v>
      </c>
      <c r="T117" s="34" t="b">
        <f t="shared" si="20"/>
        <v>1</v>
      </c>
      <c r="U117" s="34" t="b">
        <f t="shared" si="21"/>
        <v>0</v>
      </c>
      <c r="V117" s="65" t="b">
        <f t="shared" si="22"/>
        <v>1</v>
      </c>
      <c r="W117" s="65" t="b">
        <f t="shared" si="23"/>
        <v>1</v>
      </c>
      <c r="X117" s="65" t="b">
        <f t="shared" si="24"/>
        <v>1</v>
      </c>
      <c r="Y117" s="65" t="b">
        <f t="shared" ref="Y117:Y123" si="28">IF(S117,S117&gt;=207,S117&lt;207)</f>
        <v>1</v>
      </c>
      <c r="Z117" s="65" t="b">
        <f t="shared" si="25"/>
        <v>0</v>
      </c>
    </row>
    <row r="118" spans="1:26" s="28" customFormat="1" x14ac:dyDescent="0.25">
      <c r="A118" s="111" t="s">
        <v>435</v>
      </c>
      <c r="B118" s="111" t="s">
        <v>436</v>
      </c>
      <c r="C118" s="253" t="s">
        <v>348</v>
      </c>
      <c r="D118" s="26" t="s">
        <v>22</v>
      </c>
      <c r="E118" s="155">
        <v>33</v>
      </c>
      <c r="F118" s="155">
        <v>36</v>
      </c>
      <c r="G118" s="155">
        <v>34</v>
      </c>
      <c r="H118" s="155">
        <v>38</v>
      </c>
      <c r="I118" s="24">
        <f t="shared" si="16"/>
        <v>35.25</v>
      </c>
      <c r="J118" s="24">
        <f t="shared" si="17"/>
        <v>70.5</v>
      </c>
      <c r="K118" s="155">
        <v>64</v>
      </c>
      <c r="L118" s="155">
        <v>65</v>
      </c>
      <c r="M118" s="28">
        <v>67</v>
      </c>
      <c r="N118" s="30"/>
      <c r="O118" s="29">
        <f t="shared" si="18"/>
        <v>65.33</v>
      </c>
      <c r="P118" s="30">
        <v>40</v>
      </c>
      <c r="Q118" s="167">
        <v>38.5</v>
      </c>
      <c r="R118" s="28">
        <v>37</v>
      </c>
      <c r="S118" s="29">
        <f t="shared" si="19"/>
        <v>251.33</v>
      </c>
      <c r="T118" s="34" t="b">
        <f t="shared" si="20"/>
        <v>1</v>
      </c>
      <c r="U118" s="34" t="b">
        <f t="shared" si="21"/>
        <v>1</v>
      </c>
      <c r="V118" s="65" t="b">
        <f t="shared" si="22"/>
        <v>1</v>
      </c>
      <c r="W118" s="65" t="b">
        <f t="shared" si="23"/>
        <v>1</v>
      </c>
      <c r="X118" s="65" t="b">
        <f t="shared" si="24"/>
        <v>1</v>
      </c>
      <c r="Y118" s="65" t="b">
        <f t="shared" si="28"/>
        <v>1</v>
      </c>
      <c r="Z118" s="65" t="b">
        <f t="shared" si="25"/>
        <v>1</v>
      </c>
    </row>
    <row r="119" spans="1:26" s="28" customFormat="1" x14ac:dyDescent="0.25">
      <c r="A119" s="111" t="s">
        <v>653</v>
      </c>
      <c r="B119" s="111" t="s">
        <v>654</v>
      </c>
      <c r="C119" s="253" t="s">
        <v>348</v>
      </c>
      <c r="D119" s="26" t="s">
        <v>24</v>
      </c>
      <c r="E119" s="155">
        <v>25</v>
      </c>
      <c r="F119" s="155">
        <v>37</v>
      </c>
      <c r="G119" s="155">
        <v>37</v>
      </c>
      <c r="H119" s="155">
        <v>35</v>
      </c>
      <c r="I119" s="24">
        <f t="shared" si="16"/>
        <v>33.5</v>
      </c>
      <c r="J119" s="24">
        <f t="shared" si="17"/>
        <v>67</v>
      </c>
      <c r="K119" s="155">
        <v>50</v>
      </c>
      <c r="L119" s="155">
        <v>68</v>
      </c>
      <c r="M119" s="28">
        <v>76</v>
      </c>
      <c r="N119" s="30"/>
      <c r="O119" s="29">
        <f t="shared" si="18"/>
        <v>64.67</v>
      </c>
      <c r="P119" s="30">
        <v>20</v>
      </c>
      <c r="Q119" s="167">
        <v>37</v>
      </c>
      <c r="R119" s="30">
        <v>35</v>
      </c>
      <c r="S119" s="29">
        <f t="shared" si="19"/>
        <v>223.67</v>
      </c>
      <c r="T119" s="34" t="b">
        <f t="shared" si="20"/>
        <v>1</v>
      </c>
      <c r="U119" s="34" t="b">
        <f t="shared" si="21"/>
        <v>1</v>
      </c>
      <c r="V119" s="65" t="b">
        <f t="shared" si="22"/>
        <v>0</v>
      </c>
      <c r="W119" s="65" t="b">
        <f t="shared" si="23"/>
        <v>1</v>
      </c>
      <c r="X119" s="65" t="b">
        <f t="shared" si="24"/>
        <v>1</v>
      </c>
      <c r="Y119" s="65" t="b">
        <f t="shared" si="28"/>
        <v>1</v>
      </c>
      <c r="Z119" s="65" t="b">
        <f t="shared" si="25"/>
        <v>0</v>
      </c>
    </row>
    <row r="120" spans="1:26" s="28" customFormat="1" x14ac:dyDescent="0.25">
      <c r="A120" s="111" t="s">
        <v>503</v>
      </c>
      <c r="B120" s="111" t="s">
        <v>211</v>
      </c>
      <c r="C120" s="253" t="s">
        <v>348</v>
      </c>
      <c r="D120" s="26" t="s">
        <v>23</v>
      </c>
      <c r="E120" s="155">
        <v>34</v>
      </c>
      <c r="F120" s="155">
        <v>30</v>
      </c>
      <c r="G120" s="155">
        <v>31</v>
      </c>
      <c r="H120" s="155">
        <v>37</v>
      </c>
      <c r="I120" s="24">
        <f t="shared" si="16"/>
        <v>33</v>
      </c>
      <c r="J120" s="24">
        <f t="shared" si="17"/>
        <v>66</v>
      </c>
      <c r="K120" s="155">
        <v>65</v>
      </c>
      <c r="L120" s="155">
        <v>59</v>
      </c>
      <c r="M120" s="28">
        <v>64</v>
      </c>
      <c r="N120" s="30"/>
      <c r="O120" s="29">
        <f t="shared" si="18"/>
        <v>62.67</v>
      </c>
      <c r="P120" s="30">
        <v>40</v>
      </c>
      <c r="Q120" s="167">
        <v>32</v>
      </c>
      <c r="R120" s="28">
        <v>39</v>
      </c>
      <c r="S120" s="29">
        <f t="shared" si="19"/>
        <v>239.67</v>
      </c>
      <c r="T120" s="34" t="b">
        <f t="shared" si="20"/>
        <v>1</v>
      </c>
      <c r="U120" s="34" t="b">
        <f t="shared" si="21"/>
        <v>1</v>
      </c>
      <c r="V120" s="65" t="b">
        <f t="shared" si="22"/>
        <v>1</v>
      </c>
      <c r="W120" s="65" t="b">
        <f t="shared" si="23"/>
        <v>1</v>
      </c>
      <c r="X120" s="65" t="b">
        <f t="shared" si="24"/>
        <v>1</v>
      </c>
      <c r="Y120" s="65" t="b">
        <f t="shared" si="28"/>
        <v>1</v>
      </c>
      <c r="Z120" s="65" t="b">
        <f t="shared" si="25"/>
        <v>1</v>
      </c>
    </row>
    <row r="121" spans="1:26" s="28" customFormat="1" x14ac:dyDescent="0.25">
      <c r="A121" s="111" t="s">
        <v>665</v>
      </c>
      <c r="B121" s="111" t="s">
        <v>307</v>
      </c>
      <c r="C121" s="253" t="s">
        <v>348</v>
      </c>
      <c r="D121" s="26" t="s">
        <v>24</v>
      </c>
      <c r="E121" s="155">
        <v>22</v>
      </c>
      <c r="F121" s="155">
        <v>37</v>
      </c>
      <c r="G121" s="155">
        <v>36</v>
      </c>
      <c r="H121" s="155">
        <v>32</v>
      </c>
      <c r="I121" s="24">
        <f t="shared" si="16"/>
        <v>31.75</v>
      </c>
      <c r="J121" s="24">
        <f t="shared" si="17"/>
        <v>63.5</v>
      </c>
      <c r="K121" s="155">
        <v>48</v>
      </c>
      <c r="L121" s="155">
        <v>50</v>
      </c>
      <c r="M121" s="28">
        <v>70</v>
      </c>
      <c r="N121" s="30"/>
      <c r="O121" s="29">
        <f t="shared" si="18"/>
        <v>56</v>
      </c>
      <c r="P121" s="30">
        <v>40</v>
      </c>
      <c r="Q121" s="167">
        <v>31</v>
      </c>
      <c r="R121" s="30">
        <v>37</v>
      </c>
      <c r="S121" s="29">
        <f t="shared" si="19"/>
        <v>227.5</v>
      </c>
      <c r="T121" s="34" t="b">
        <f t="shared" si="20"/>
        <v>1</v>
      </c>
      <c r="U121" s="34" t="b">
        <f t="shared" si="21"/>
        <v>1</v>
      </c>
      <c r="V121" s="65" t="b">
        <f t="shared" si="22"/>
        <v>1</v>
      </c>
      <c r="W121" s="65" t="b">
        <f t="shared" si="23"/>
        <v>0</v>
      </c>
      <c r="X121" s="65" t="b">
        <f t="shared" si="24"/>
        <v>1</v>
      </c>
      <c r="Y121" s="65" t="b">
        <f t="shared" si="28"/>
        <v>1</v>
      </c>
      <c r="Z121" s="65" t="b">
        <f t="shared" si="25"/>
        <v>0</v>
      </c>
    </row>
    <row r="122" spans="1:26" s="28" customFormat="1" x14ac:dyDescent="0.25">
      <c r="A122" s="111" t="s">
        <v>600</v>
      </c>
      <c r="B122" s="111" t="s">
        <v>464</v>
      </c>
      <c r="C122" s="253" t="s">
        <v>348</v>
      </c>
      <c r="D122" s="26" t="s">
        <v>0</v>
      </c>
      <c r="E122" s="155">
        <v>32</v>
      </c>
      <c r="F122" s="155">
        <v>38</v>
      </c>
      <c r="G122" s="155">
        <v>36</v>
      </c>
      <c r="H122" s="155">
        <v>38</v>
      </c>
      <c r="I122" s="24">
        <f t="shared" si="16"/>
        <v>36</v>
      </c>
      <c r="J122" s="24">
        <f t="shared" si="17"/>
        <v>72</v>
      </c>
      <c r="K122" s="155">
        <v>67</v>
      </c>
      <c r="L122" s="155">
        <v>69</v>
      </c>
      <c r="M122" s="28">
        <v>73</v>
      </c>
      <c r="N122" s="30"/>
      <c r="O122" s="29">
        <f t="shared" si="18"/>
        <v>69.67</v>
      </c>
      <c r="P122" s="30">
        <v>40</v>
      </c>
      <c r="Q122" s="167">
        <v>33</v>
      </c>
      <c r="R122" s="28">
        <v>38</v>
      </c>
      <c r="S122" s="29">
        <f t="shared" si="19"/>
        <v>252.67</v>
      </c>
      <c r="T122" s="34" t="b">
        <f t="shared" si="20"/>
        <v>1</v>
      </c>
      <c r="U122" s="34" t="b">
        <f t="shared" si="21"/>
        <v>1</v>
      </c>
      <c r="V122" s="65" t="b">
        <f t="shared" si="22"/>
        <v>1</v>
      </c>
      <c r="W122" s="65" t="b">
        <f t="shared" si="23"/>
        <v>1</v>
      </c>
      <c r="X122" s="65" t="b">
        <f t="shared" si="24"/>
        <v>1</v>
      </c>
      <c r="Y122" s="65" t="b">
        <f t="shared" si="28"/>
        <v>1</v>
      </c>
      <c r="Z122" s="65" t="b">
        <f t="shared" si="25"/>
        <v>1</v>
      </c>
    </row>
    <row r="123" spans="1:26" s="28" customFormat="1" x14ac:dyDescent="0.25">
      <c r="A123" s="111" t="s">
        <v>619</v>
      </c>
      <c r="B123" s="111" t="s">
        <v>620</v>
      </c>
      <c r="C123" s="253" t="s">
        <v>348</v>
      </c>
      <c r="D123" s="26" t="s">
        <v>0</v>
      </c>
      <c r="E123" s="155">
        <v>29</v>
      </c>
      <c r="F123" s="155">
        <v>31</v>
      </c>
      <c r="G123" s="155">
        <v>31</v>
      </c>
      <c r="H123" s="155">
        <v>28</v>
      </c>
      <c r="I123" s="24">
        <f t="shared" si="16"/>
        <v>29.75</v>
      </c>
      <c r="J123" s="24">
        <f t="shared" si="17"/>
        <v>59.5</v>
      </c>
      <c r="K123" s="155">
        <v>50</v>
      </c>
      <c r="L123" s="155">
        <v>58</v>
      </c>
      <c r="M123" s="28">
        <v>69</v>
      </c>
      <c r="N123" s="30"/>
      <c r="O123" s="29">
        <f t="shared" si="18"/>
        <v>59</v>
      </c>
      <c r="P123" s="30">
        <v>40</v>
      </c>
      <c r="Q123" s="167">
        <v>29</v>
      </c>
      <c r="R123" s="28">
        <v>37</v>
      </c>
      <c r="S123" s="29">
        <f t="shared" si="19"/>
        <v>224.5</v>
      </c>
      <c r="T123" s="34" t="b">
        <f t="shared" si="20"/>
        <v>1</v>
      </c>
      <c r="U123" s="34" t="b">
        <f t="shared" si="21"/>
        <v>1</v>
      </c>
      <c r="V123" s="65" t="b">
        <f t="shared" si="22"/>
        <v>1</v>
      </c>
      <c r="W123" s="65" t="b">
        <f t="shared" si="23"/>
        <v>0</v>
      </c>
      <c r="X123" s="65" t="b">
        <f t="shared" si="24"/>
        <v>1</v>
      </c>
      <c r="Y123" s="65" t="b">
        <f t="shared" si="28"/>
        <v>1</v>
      </c>
      <c r="Z123" s="65" t="b">
        <f t="shared" si="25"/>
        <v>0</v>
      </c>
    </row>
    <row r="124" spans="1:26" s="28" customFormat="1" x14ac:dyDescent="0.25">
      <c r="A124" s="111" t="s">
        <v>773</v>
      </c>
      <c r="B124" s="111" t="s">
        <v>307</v>
      </c>
      <c r="C124" s="253" t="s">
        <v>132</v>
      </c>
      <c r="D124" s="26" t="s">
        <v>26</v>
      </c>
      <c r="E124" s="79">
        <v>32</v>
      </c>
      <c r="F124" s="79">
        <v>39</v>
      </c>
      <c r="G124" s="79">
        <v>35</v>
      </c>
      <c r="H124" s="155">
        <v>37</v>
      </c>
      <c r="I124" s="24">
        <f t="shared" si="16"/>
        <v>35.75</v>
      </c>
      <c r="J124" s="24">
        <f t="shared" si="17"/>
        <v>71.5</v>
      </c>
      <c r="K124" s="79">
        <v>64</v>
      </c>
      <c r="L124" s="79">
        <v>61</v>
      </c>
      <c r="M124" s="89">
        <v>69</v>
      </c>
      <c r="N124" s="90"/>
      <c r="O124" s="29">
        <f t="shared" si="18"/>
        <v>64.67</v>
      </c>
      <c r="P124" s="30">
        <v>20</v>
      </c>
      <c r="Q124" s="168">
        <v>33</v>
      </c>
      <c r="R124" s="89">
        <v>36</v>
      </c>
      <c r="S124" s="29">
        <f t="shared" si="19"/>
        <v>225.17</v>
      </c>
      <c r="T124" s="34" t="b">
        <f t="shared" si="20"/>
        <v>1</v>
      </c>
      <c r="U124" s="34" t="b">
        <f t="shared" si="21"/>
        <v>1</v>
      </c>
      <c r="V124" s="65" t="b">
        <f t="shared" si="22"/>
        <v>0</v>
      </c>
      <c r="W124" s="65" t="b">
        <f t="shared" si="23"/>
        <v>1</v>
      </c>
      <c r="X124" s="65" t="b">
        <f t="shared" si="24"/>
        <v>1</v>
      </c>
      <c r="Y124" s="65" t="b">
        <f>IF(S124,S124&gt;=200,S124&lt;200)</f>
        <v>1</v>
      </c>
      <c r="Z124" s="65" t="b">
        <f t="shared" si="25"/>
        <v>0</v>
      </c>
    </row>
    <row r="125" spans="1:26" s="28" customFormat="1" x14ac:dyDescent="0.25">
      <c r="A125" s="111" t="s">
        <v>130</v>
      </c>
      <c r="B125" s="111" t="s">
        <v>131</v>
      </c>
      <c r="C125" s="253" t="s">
        <v>132</v>
      </c>
      <c r="D125" s="26" t="s">
        <v>16</v>
      </c>
      <c r="E125" s="252">
        <v>28</v>
      </c>
      <c r="F125" s="155">
        <v>39</v>
      </c>
      <c r="G125" s="155">
        <v>31</v>
      </c>
      <c r="H125" s="155">
        <v>36</v>
      </c>
      <c r="I125" s="24">
        <f t="shared" si="16"/>
        <v>33.5</v>
      </c>
      <c r="J125" s="24">
        <f t="shared" si="17"/>
        <v>67</v>
      </c>
      <c r="K125" s="155">
        <v>54</v>
      </c>
      <c r="L125" s="155">
        <v>72</v>
      </c>
      <c r="M125" s="28">
        <v>63</v>
      </c>
      <c r="N125" s="30"/>
      <c r="O125" s="29">
        <f t="shared" si="18"/>
        <v>63</v>
      </c>
      <c r="P125" s="30">
        <v>40</v>
      </c>
      <c r="Q125" s="30">
        <v>40</v>
      </c>
      <c r="R125" s="28">
        <v>45</v>
      </c>
      <c r="S125" s="29">
        <f t="shared" si="19"/>
        <v>255</v>
      </c>
      <c r="T125" s="34" t="b">
        <f t="shared" si="20"/>
        <v>1</v>
      </c>
      <c r="U125" s="34" t="b">
        <f t="shared" si="21"/>
        <v>1</v>
      </c>
      <c r="V125" s="65" t="b">
        <f t="shared" si="22"/>
        <v>1</v>
      </c>
      <c r="W125" s="65" t="b">
        <f t="shared" si="23"/>
        <v>1</v>
      </c>
      <c r="X125" s="65" t="b">
        <f t="shared" si="24"/>
        <v>1</v>
      </c>
      <c r="Y125" s="65" t="b">
        <f>IF(S125,S125&gt;=207,S125&lt;207)</f>
        <v>1</v>
      </c>
      <c r="Z125" s="65" t="b">
        <f t="shared" si="25"/>
        <v>1</v>
      </c>
    </row>
    <row r="126" spans="1:26" s="28" customFormat="1" x14ac:dyDescent="0.25">
      <c r="A126" s="111" t="s">
        <v>235</v>
      </c>
      <c r="B126" s="111" t="s">
        <v>236</v>
      </c>
      <c r="C126" s="253" t="s">
        <v>132</v>
      </c>
      <c r="D126" s="26" t="s">
        <v>19</v>
      </c>
      <c r="E126" s="155">
        <v>28</v>
      </c>
      <c r="F126" s="155">
        <v>35</v>
      </c>
      <c r="G126" s="155">
        <v>38</v>
      </c>
      <c r="H126" s="155">
        <v>35</v>
      </c>
      <c r="I126" s="24">
        <f t="shared" si="16"/>
        <v>34</v>
      </c>
      <c r="J126" s="24">
        <f t="shared" si="17"/>
        <v>68</v>
      </c>
      <c r="K126" s="155">
        <v>44</v>
      </c>
      <c r="L126" s="155">
        <v>55</v>
      </c>
      <c r="M126" s="28">
        <v>62</v>
      </c>
      <c r="N126" s="30"/>
      <c r="O126" s="29">
        <f t="shared" si="18"/>
        <v>53.67</v>
      </c>
      <c r="P126" s="30">
        <v>40</v>
      </c>
      <c r="Q126" s="30">
        <v>33</v>
      </c>
      <c r="R126" s="28">
        <v>41</v>
      </c>
      <c r="S126" s="29">
        <f t="shared" si="19"/>
        <v>235.67</v>
      </c>
      <c r="T126" s="34" t="b">
        <f t="shared" si="20"/>
        <v>1</v>
      </c>
      <c r="U126" s="34" t="b">
        <f t="shared" si="21"/>
        <v>0</v>
      </c>
      <c r="V126" s="65" t="b">
        <f t="shared" si="22"/>
        <v>1</v>
      </c>
      <c r="W126" s="65" t="b">
        <f t="shared" si="23"/>
        <v>1</v>
      </c>
      <c r="X126" s="65" t="b">
        <f t="shared" si="24"/>
        <v>1</v>
      </c>
      <c r="Y126" s="65" t="b">
        <f>IF(S126,S126&gt;=207,S126&lt;207)</f>
        <v>1</v>
      </c>
      <c r="Z126" s="65" t="b">
        <f t="shared" si="25"/>
        <v>0</v>
      </c>
    </row>
    <row r="127" spans="1:26" s="28" customFormat="1" x14ac:dyDescent="0.25">
      <c r="A127" s="111" t="s">
        <v>711</v>
      </c>
      <c r="B127" s="111" t="s">
        <v>712</v>
      </c>
      <c r="C127" s="253" t="s">
        <v>132</v>
      </c>
      <c r="D127" s="26" t="s">
        <v>25</v>
      </c>
      <c r="E127" s="155">
        <v>30</v>
      </c>
      <c r="F127" s="155">
        <v>26</v>
      </c>
      <c r="G127" s="155">
        <v>36</v>
      </c>
      <c r="H127" s="155">
        <v>37</v>
      </c>
      <c r="I127" s="24">
        <f t="shared" si="16"/>
        <v>32.25</v>
      </c>
      <c r="J127" s="24">
        <f t="shared" si="17"/>
        <v>64.5</v>
      </c>
      <c r="K127" s="155">
        <v>73</v>
      </c>
      <c r="L127" s="155">
        <v>53</v>
      </c>
      <c r="M127" s="28">
        <v>68</v>
      </c>
      <c r="N127" s="30"/>
      <c r="O127" s="29">
        <f t="shared" si="18"/>
        <v>64.67</v>
      </c>
      <c r="P127" s="30">
        <v>40</v>
      </c>
      <c r="Q127" s="167">
        <v>36.5</v>
      </c>
      <c r="R127" s="30">
        <v>39</v>
      </c>
      <c r="S127" s="29">
        <f t="shared" si="19"/>
        <v>244.67</v>
      </c>
      <c r="T127" s="34" t="b">
        <f t="shared" si="20"/>
        <v>1</v>
      </c>
      <c r="U127" s="34" t="b">
        <f t="shared" si="21"/>
        <v>1</v>
      </c>
      <c r="V127" s="65" t="b">
        <f t="shared" si="22"/>
        <v>1</v>
      </c>
      <c r="W127" s="65" t="b">
        <f t="shared" si="23"/>
        <v>1</v>
      </c>
      <c r="X127" s="65" t="b">
        <f t="shared" si="24"/>
        <v>1</v>
      </c>
      <c r="Y127" s="65" t="b">
        <f>IF(S127,S127&gt;=200,S127&lt;200)</f>
        <v>1</v>
      </c>
      <c r="Z127" s="65" t="b">
        <f t="shared" si="25"/>
        <v>1</v>
      </c>
    </row>
    <row r="128" spans="1:26" s="28" customFormat="1" x14ac:dyDescent="0.25">
      <c r="A128" s="111" t="s">
        <v>306</v>
      </c>
      <c r="B128" s="111" t="s">
        <v>307</v>
      </c>
      <c r="C128" s="253" t="s">
        <v>132</v>
      </c>
      <c r="D128" s="26" t="s">
        <v>20</v>
      </c>
      <c r="E128" s="155">
        <v>36</v>
      </c>
      <c r="F128" s="155">
        <v>36</v>
      </c>
      <c r="G128" s="155">
        <v>36</v>
      </c>
      <c r="H128" s="155">
        <v>38</v>
      </c>
      <c r="I128" s="24">
        <f t="shared" si="16"/>
        <v>36.5</v>
      </c>
      <c r="J128" s="24">
        <f t="shared" si="17"/>
        <v>73</v>
      </c>
      <c r="K128" s="155">
        <v>73</v>
      </c>
      <c r="L128" s="155">
        <v>67</v>
      </c>
      <c r="M128" s="28">
        <v>72</v>
      </c>
      <c r="N128" s="30"/>
      <c r="O128" s="29">
        <f t="shared" si="18"/>
        <v>70.67</v>
      </c>
      <c r="P128" s="30">
        <v>40</v>
      </c>
      <c r="Q128" s="167">
        <v>41</v>
      </c>
      <c r="R128" s="28">
        <v>43</v>
      </c>
      <c r="S128" s="29">
        <f t="shared" si="19"/>
        <v>267.67</v>
      </c>
      <c r="T128" s="34" t="b">
        <f t="shared" si="20"/>
        <v>1</v>
      </c>
      <c r="U128" s="34" t="b">
        <f t="shared" si="21"/>
        <v>1</v>
      </c>
      <c r="V128" s="65" t="b">
        <f t="shared" si="22"/>
        <v>1</v>
      </c>
      <c r="W128" s="65" t="b">
        <f t="shared" si="23"/>
        <v>1</v>
      </c>
      <c r="X128" s="65" t="b">
        <f t="shared" si="24"/>
        <v>1</v>
      </c>
      <c r="Y128" s="65" t="b">
        <f>IF(S128,S128&gt;=207,S128&lt;207)</f>
        <v>1</v>
      </c>
      <c r="Z128" s="65" t="b">
        <f t="shared" si="25"/>
        <v>1</v>
      </c>
    </row>
    <row r="129" spans="1:26" s="28" customFormat="1" x14ac:dyDescent="0.25">
      <c r="A129" s="111" t="s">
        <v>385</v>
      </c>
      <c r="B129" s="111" t="s">
        <v>386</v>
      </c>
      <c r="C129" s="253" t="s">
        <v>132</v>
      </c>
      <c r="D129" s="26" t="s">
        <v>21</v>
      </c>
      <c r="E129" s="155">
        <v>37</v>
      </c>
      <c r="F129" s="155">
        <v>35</v>
      </c>
      <c r="G129" s="155">
        <v>37</v>
      </c>
      <c r="H129" s="155">
        <v>38</v>
      </c>
      <c r="I129" s="24">
        <f t="shared" si="16"/>
        <v>36.75</v>
      </c>
      <c r="J129" s="24">
        <f t="shared" si="17"/>
        <v>73.5</v>
      </c>
      <c r="K129" s="155">
        <v>41</v>
      </c>
      <c r="L129" s="155">
        <v>63</v>
      </c>
      <c r="M129" s="28">
        <v>88</v>
      </c>
      <c r="N129" s="30"/>
      <c r="O129" s="29">
        <f t="shared" si="18"/>
        <v>64</v>
      </c>
      <c r="P129" s="30">
        <v>40</v>
      </c>
      <c r="Q129" s="167">
        <v>28.5</v>
      </c>
      <c r="R129" s="28">
        <v>42</v>
      </c>
      <c r="S129" s="29">
        <f t="shared" si="19"/>
        <v>248</v>
      </c>
      <c r="T129" s="34" t="b">
        <f t="shared" si="20"/>
        <v>1</v>
      </c>
      <c r="U129" s="34" t="b">
        <f t="shared" si="21"/>
        <v>1</v>
      </c>
      <c r="V129" s="65" t="b">
        <f t="shared" si="22"/>
        <v>1</v>
      </c>
      <c r="W129" s="65" t="b">
        <f t="shared" si="23"/>
        <v>0</v>
      </c>
      <c r="X129" s="65" t="b">
        <f t="shared" si="24"/>
        <v>1</v>
      </c>
      <c r="Y129" s="65" t="b">
        <f>IF(S129,S129&gt;=207,S129&lt;207)</f>
        <v>1</v>
      </c>
      <c r="Z129" s="65" t="b">
        <f t="shared" si="25"/>
        <v>0</v>
      </c>
    </row>
    <row r="130" spans="1:26" s="28" customFormat="1" x14ac:dyDescent="0.25">
      <c r="A130" s="111" t="s">
        <v>457</v>
      </c>
      <c r="B130" s="111" t="s">
        <v>458</v>
      </c>
      <c r="C130" s="253" t="s">
        <v>132</v>
      </c>
      <c r="D130" s="26" t="s">
        <v>22</v>
      </c>
      <c r="E130" s="155">
        <v>34</v>
      </c>
      <c r="F130" s="155">
        <v>33</v>
      </c>
      <c r="G130" s="155">
        <v>33</v>
      </c>
      <c r="H130" s="155">
        <v>34</v>
      </c>
      <c r="I130" s="24">
        <f t="shared" ref="I130:I193" si="29">AVERAGE(E130,F130,G130,H130)</f>
        <v>33.5</v>
      </c>
      <c r="J130" s="24">
        <f t="shared" ref="J130:J193" si="30">I130*2</f>
        <v>67</v>
      </c>
      <c r="K130" s="155">
        <v>37</v>
      </c>
      <c r="L130" s="155">
        <v>37</v>
      </c>
      <c r="M130" s="28">
        <v>44</v>
      </c>
      <c r="N130" s="30"/>
      <c r="O130" s="29">
        <f t="shared" ref="O130:O193" si="31">AVERAGE(K130,L130,M130,N130)</f>
        <v>39.33</v>
      </c>
      <c r="P130" s="30">
        <v>40</v>
      </c>
      <c r="Q130" s="167" t="s">
        <v>827</v>
      </c>
      <c r="R130" s="28">
        <v>35</v>
      </c>
      <c r="S130" s="29" t="e">
        <f t="shared" ref="S130:S193" si="32">SUM(J130 + O130 +P130 + Q130 + R130)</f>
        <v>#VALUE!</v>
      </c>
      <c r="T130" s="34" t="b">
        <f t="shared" ref="T130:T193" si="33">IF(J130,J130&gt;=56,J130&lt;56)</f>
        <v>1</v>
      </c>
      <c r="U130" s="34" t="b">
        <f t="shared" ref="U130:U193" si="34">IF(O130,O130&gt;=56,O130&lt;56)</f>
        <v>0</v>
      </c>
      <c r="V130" s="65" t="b">
        <f t="shared" ref="V130:V193" si="35">IF(P130,P130=40)</f>
        <v>1</v>
      </c>
      <c r="W130" s="65" t="e">
        <f t="shared" ref="W130:W193" si="36">IF(Q130,Q130&gt;=32,Q130&lt;32)</f>
        <v>#VALUE!</v>
      </c>
      <c r="X130" s="65" t="b">
        <f t="shared" ref="X130:X193" si="37">IF(R130,R130&gt;=35,R130&lt;35)</f>
        <v>1</v>
      </c>
      <c r="Y130" s="65" t="e">
        <f>IF(S130,S130&gt;=207,S130&lt;207)</f>
        <v>#VALUE!</v>
      </c>
      <c r="Z130" s="65" t="e">
        <f t="shared" ref="Z130:Z193" si="38">AND(T130:Y130)</f>
        <v>#VALUE!</v>
      </c>
    </row>
    <row r="131" spans="1:26" s="28" customFormat="1" x14ac:dyDescent="0.25">
      <c r="A131" s="111" t="s">
        <v>538</v>
      </c>
      <c r="B131" s="111" t="s">
        <v>539</v>
      </c>
      <c r="C131" s="253" t="s">
        <v>132</v>
      </c>
      <c r="D131" s="26" t="s">
        <v>23</v>
      </c>
      <c r="E131" s="155">
        <v>34</v>
      </c>
      <c r="F131" s="155">
        <v>30</v>
      </c>
      <c r="G131" s="155">
        <v>28</v>
      </c>
      <c r="H131" s="155">
        <v>37</v>
      </c>
      <c r="I131" s="24">
        <f t="shared" si="29"/>
        <v>32.25</v>
      </c>
      <c r="J131" s="24">
        <f t="shared" si="30"/>
        <v>64.5</v>
      </c>
      <c r="K131" s="155">
        <v>56</v>
      </c>
      <c r="L131" s="155">
        <v>50</v>
      </c>
      <c r="M131" s="28">
        <v>52</v>
      </c>
      <c r="N131" s="30"/>
      <c r="O131" s="29">
        <f t="shared" si="31"/>
        <v>52.67</v>
      </c>
      <c r="P131" s="30">
        <v>40</v>
      </c>
      <c r="Q131" s="167">
        <v>38</v>
      </c>
      <c r="R131" s="28">
        <v>40</v>
      </c>
      <c r="S131" s="29">
        <f t="shared" si="32"/>
        <v>235.17</v>
      </c>
      <c r="T131" s="34" t="b">
        <f t="shared" si="33"/>
        <v>1</v>
      </c>
      <c r="U131" s="34" t="b">
        <f t="shared" si="34"/>
        <v>0</v>
      </c>
      <c r="V131" s="65" t="b">
        <f t="shared" si="35"/>
        <v>1</v>
      </c>
      <c r="W131" s="65" t="b">
        <f t="shared" si="36"/>
        <v>1</v>
      </c>
      <c r="X131" s="65" t="b">
        <f t="shared" si="37"/>
        <v>1</v>
      </c>
      <c r="Y131" s="65" t="b">
        <f>IF(S131,S131&gt;=207,S131&lt;207)</f>
        <v>1</v>
      </c>
      <c r="Z131" s="65" t="b">
        <f t="shared" si="38"/>
        <v>0</v>
      </c>
    </row>
    <row r="132" spans="1:26" s="28" customFormat="1" x14ac:dyDescent="0.25">
      <c r="A132" s="111" t="s">
        <v>163</v>
      </c>
      <c r="B132" s="111" t="s">
        <v>766</v>
      </c>
      <c r="C132" s="253" t="s">
        <v>142</v>
      </c>
      <c r="D132" s="26" t="s">
        <v>26</v>
      </c>
      <c r="E132" s="155">
        <v>31</v>
      </c>
      <c r="F132" s="155">
        <v>38</v>
      </c>
      <c r="G132" s="155">
        <v>34</v>
      </c>
      <c r="H132" s="155">
        <v>37</v>
      </c>
      <c r="I132" s="24">
        <f t="shared" si="29"/>
        <v>35</v>
      </c>
      <c r="J132" s="24">
        <f t="shared" si="30"/>
        <v>70</v>
      </c>
      <c r="K132" s="155">
        <v>24</v>
      </c>
      <c r="L132" s="155">
        <v>45</v>
      </c>
      <c r="M132" s="28">
        <v>60</v>
      </c>
      <c r="N132" s="30"/>
      <c r="O132" s="29">
        <f t="shared" si="31"/>
        <v>43</v>
      </c>
      <c r="P132" s="30">
        <v>10</v>
      </c>
      <c r="Q132" s="167">
        <v>37</v>
      </c>
      <c r="R132" s="28">
        <v>39</v>
      </c>
      <c r="S132" s="29">
        <f t="shared" si="32"/>
        <v>199</v>
      </c>
      <c r="T132" s="34" t="b">
        <f t="shared" si="33"/>
        <v>1</v>
      </c>
      <c r="U132" s="34" t="b">
        <f t="shared" si="34"/>
        <v>0</v>
      </c>
      <c r="V132" s="65" t="b">
        <f t="shared" si="35"/>
        <v>0</v>
      </c>
      <c r="W132" s="65" t="b">
        <f t="shared" si="36"/>
        <v>1</v>
      </c>
      <c r="X132" s="65" t="b">
        <f t="shared" si="37"/>
        <v>1</v>
      </c>
      <c r="Y132" s="65" t="b">
        <f>IF(S132,S132&gt;=200,S132&lt;200)</f>
        <v>0</v>
      </c>
      <c r="Z132" s="65" t="b">
        <f t="shared" si="38"/>
        <v>0</v>
      </c>
    </row>
    <row r="133" spans="1:26" s="28" customFormat="1" x14ac:dyDescent="0.25">
      <c r="A133" s="151" t="s">
        <v>492</v>
      </c>
      <c r="B133" s="111" t="s">
        <v>141</v>
      </c>
      <c r="C133" s="253" t="s">
        <v>142</v>
      </c>
      <c r="D133" s="26" t="s">
        <v>16</v>
      </c>
      <c r="E133" s="155">
        <v>24</v>
      </c>
      <c r="F133" s="155">
        <v>33</v>
      </c>
      <c r="G133" s="155">
        <v>34</v>
      </c>
      <c r="H133" s="155">
        <v>34</v>
      </c>
      <c r="I133" s="24">
        <f t="shared" si="29"/>
        <v>31.25</v>
      </c>
      <c r="J133" s="24">
        <f t="shared" si="30"/>
        <v>62.5</v>
      </c>
      <c r="K133" s="155">
        <v>56</v>
      </c>
      <c r="L133" s="155">
        <v>72</v>
      </c>
      <c r="M133" s="28">
        <v>74</v>
      </c>
      <c r="N133" s="30"/>
      <c r="O133" s="29">
        <f t="shared" si="31"/>
        <v>67.33</v>
      </c>
      <c r="P133" s="30">
        <v>20</v>
      </c>
      <c r="Q133" s="30">
        <v>30</v>
      </c>
      <c r="R133" s="28">
        <v>44</v>
      </c>
      <c r="S133" s="29">
        <f t="shared" si="32"/>
        <v>223.83</v>
      </c>
      <c r="T133" s="34" t="b">
        <f t="shared" si="33"/>
        <v>1</v>
      </c>
      <c r="U133" s="34" t="b">
        <f t="shared" si="34"/>
        <v>1</v>
      </c>
      <c r="V133" s="65" t="b">
        <f t="shared" si="35"/>
        <v>0</v>
      </c>
      <c r="W133" s="65" t="b">
        <f t="shared" si="36"/>
        <v>0</v>
      </c>
      <c r="X133" s="65" t="b">
        <f t="shared" si="37"/>
        <v>1</v>
      </c>
      <c r="Y133" s="65" t="b">
        <f t="shared" ref="Y133:Y138" si="39">IF(S133,S133&gt;=207,S133&lt;207)</f>
        <v>1</v>
      </c>
      <c r="Z133" s="65" t="b">
        <f t="shared" si="38"/>
        <v>0</v>
      </c>
    </row>
    <row r="134" spans="1:26" x14ac:dyDescent="0.25">
      <c r="A134" s="111" t="s">
        <v>611</v>
      </c>
      <c r="B134" s="111" t="s">
        <v>612</v>
      </c>
      <c r="C134" s="253" t="s">
        <v>142</v>
      </c>
      <c r="D134" s="26" t="s">
        <v>0</v>
      </c>
      <c r="E134" s="155">
        <v>23</v>
      </c>
      <c r="F134" s="155">
        <v>33</v>
      </c>
      <c r="G134" s="155">
        <v>35</v>
      </c>
      <c r="H134" s="155">
        <v>31</v>
      </c>
      <c r="I134" s="24">
        <f t="shared" si="29"/>
        <v>30.5</v>
      </c>
      <c r="J134" s="24">
        <f t="shared" si="30"/>
        <v>61</v>
      </c>
      <c r="K134" s="155">
        <v>56</v>
      </c>
      <c r="L134" s="155">
        <v>61</v>
      </c>
      <c r="M134" s="28">
        <v>64</v>
      </c>
      <c r="N134" s="30"/>
      <c r="O134" s="29">
        <f t="shared" si="31"/>
        <v>60.33</v>
      </c>
      <c r="P134" s="30">
        <v>30</v>
      </c>
      <c r="Q134" s="167">
        <v>32</v>
      </c>
      <c r="R134" s="28">
        <v>36</v>
      </c>
      <c r="S134" s="29">
        <f t="shared" si="32"/>
        <v>219.33</v>
      </c>
      <c r="T134" s="34" t="b">
        <f t="shared" si="33"/>
        <v>1</v>
      </c>
      <c r="U134" s="34" t="b">
        <f t="shared" si="34"/>
        <v>1</v>
      </c>
      <c r="V134" s="65" t="b">
        <f t="shared" si="35"/>
        <v>0</v>
      </c>
      <c r="W134" s="65" t="b">
        <f t="shared" si="36"/>
        <v>1</v>
      </c>
      <c r="X134" s="65" t="b">
        <f t="shared" si="37"/>
        <v>1</v>
      </c>
      <c r="Y134" s="65" t="b">
        <f t="shared" si="39"/>
        <v>1</v>
      </c>
      <c r="Z134" s="65" t="b">
        <f t="shared" si="38"/>
        <v>0</v>
      </c>
    </row>
    <row r="135" spans="1:26" s="28" customFormat="1" x14ac:dyDescent="0.25">
      <c r="A135" s="111" t="s">
        <v>682</v>
      </c>
      <c r="B135" s="111" t="s">
        <v>683</v>
      </c>
      <c r="C135" s="253" t="s">
        <v>142</v>
      </c>
      <c r="D135" s="26" t="s">
        <v>24</v>
      </c>
      <c r="E135" s="155">
        <v>30</v>
      </c>
      <c r="F135" s="155">
        <v>34</v>
      </c>
      <c r="G135" s="155">
        <v>36</v>
      </c>
      <c r="H135" s="155">
        <v>34</v>
      </c>
      <c r="I135" s="24">
        <f t="shared" si="29"/>
        <v>33.5</v>
      </c>
      <c r="J135" s="24">
        <f t="shared" si="30"/>
        <v>67</v>
      </c>
      <c r="K135" s="155">
        <v>30</v>
      </c>
      <c r="L135" s="155">
        <v>64</v>
      </c>
      <c r="M135" s="28">
        <v>55</v>
      </c>
      <c r="N135" s="30"/>
      <c r="O135" s="29">
        <f t="shared" si="31"/>
        <v>49.67</v>
      </c>
      <c r="P135" s="30">
        <v>40</v>
      </c>
      <c r="Q135" s="167">
        <v>39</v>
      </c>
      <c r="R135" s="30">
        <v>39</v>
      </c>
      <c r="S135" s="29">
        <f t="shared" si="32"/>
        <v>234.67</v>
      </c>
      <c r="T135" s="34" t="b">
        <f t="shared" si="33"/>
        <v>1</v>
      </c>
      <c r="U135" s="34" t="b">
        <f t="shared" si="34"/>
        <v>0</v>
      </c>
      <c r="V135" s="65" t="b">
        <f t="shared" si="35"/>
        <v>1</v>
      </c>
      <c r="W135" s="65" t="b">
        <f t="shared" si="36"/>
        <v>1</v>
      </c>
      <c r="X135" s="65" t="b">
        <f t="shared" si="37"/>
        <v>1</v>
      </c>
      <c r="Y135" s="65" t="b">
        <f t="shared" si="39"/>
        <v>1</v>
      </c>
      <c r="Z135" s="65" t="b">
        <f t="shared" si="38"/>
        <v>0</v>
      </c>
    </row>
    <row r="136" spans="1:26" s="28" customFormat="1" x14ac:dyDescent="0.25">
      <c r="A136" s="151" t="s">
        <v>824</v>
      </c>
      <c r="B136" s="111" t="s">
        <v>211</v>
      </c>
      <c r="C136" s="253" t="s">
        <v>128</v>
      </c>
      <c r="D136" s="26" t="s">
        <v>19</v>
      </c>
      <c r="E136" s="155">
        <v>25</v>
      </c>
      <c r="F136" s="155">
        <v>38</v>
      </c>
      <c r="G136" s="155">
        <v>34</v>
      </c>
      <c r="H136" s="155">
        <v>38</v>
      </c>
      <c r="I136" s="24">
        <f t="shared" si="29"/>
        <v>33.75</v>
      </c>
      <c r="J136" s="24">
        <f t="shared" si="30"/>
        <v>67.5</v>
      </c>
      <c r="K136" s="155">
        <v>69</v>
      </c>
      <c r="L136" s="155">
        <v>74</v>
      </c>
      <c r="M136" s="28">
        <v>77</v>
      </c>
      <c r="N136" s="30"/>
      <c r="O136" s="29">
        <f t="shared" si="31"/>
        <v>73.33</v>
      </c>
      <c r="P136" s="30">
        <v>40</v>
      </c>
      <c r="Q136" s="30">
        <v>37</v>
      </c>
      <c r="R136" s="28">
        <v>43</v>
      </c>
      <c r="S136" s="29">
        <f t="shared" si="32"/>
        <v>260.83</v>
      </c>
      <c r="T136" s="34" t="b">
        <f t="shared" si="33"/>
        <v>1</v>
      </c>
      <c r="U136" s="34" t="b">
        <f t="shared" si="34"/>
        <v>1</v>
      </c>
      <c r="V136" s="65" t="b">
        <f t="shared" si="35"/>
        <v>1</v>
      </c>
      <c r="W136" s="65" t="b">
        <f t="shared" si="36"/>
        <v>1</v>
      </c>
      <c r="X136" s="65" t="b">
        <f t="shared" si="37"/>
        <v>1</v>
      </c>
      <c r="Y136" s="65" t="b">
        <f t="shared" si="39"/>
        <v>1</v>
      </c>
      <c r="Z136" s="65" t="b">
        <f t="shared" si="38"/>
        <v>1</v>
      </c>
    </row>
    <row r="137" spans="1:26" s="28" customFormat="1" x14ac:dyDescent="0.25">
      <c r="A137" s="111" t="s">
        <v>566</v>
      </c>
      <c r="B137" s="111" t="s">
        <v>567</v>
      </c>
      <c r="C137" s="253" t="s">
        <v>128</v>
      </c>
      <c r="D137" s="26" t="s">
        <v>0</v>
      </c>
      <c r="E137" s="155">
        <v>34</v>
      </c>
      <c r="F137" s="155">
        <v>37</v>
      </c>
      <c r="G137" s="155">
        <v>34</v>
      </c>
      <c r="H137" s="155">
        <v>36</v>
      </c>
      <c r="I137" s="24">
        <f t="shared" si="29"/>
        <v>35.25</v>
      </c>
      <c r="J137" s="24">
        <f t="shared" si="30"/>
        <v>70.5</v>
      </c>
      <c r="K137" s="155">
        <v>53</v>
      </c>
      <c r="L137" s="155">
        <v>72</v>
      </c>
      <c r="M137" s="155">
        <v>59</v>
      </c>
      <c r="N137" s="30"/>
      <c r="O137" s="29">
        <f t="shared" si="31"/>
        <v>61.33</v>
      </c>
      <c r="P137" s="30">
        <v>30</v>
      </c>
      <c r="Q137" s="167">
        <v>36</v>
      </c>
      <c r="R137" s="28">
        <v>36</v>
      </c>
      <c r="S137" s="29">
        <f t="shared" si="32"/>
        <v>233.83</v>
      </c>
      <c r="T137" s="34" t="b">
        <f t="shared" si="33"/>
        <v>1</v>
      </c>
      <c r="U137" s="34" t="b">
        <f t="shared" si="34"/>
        <v>1</v>
      </c>
      <c r="V137" s="65" t="b">
        <f t="shared" si="35"/>
        <v>0</v>
      </c>
      <c r="W137" s="65" t="b">
        <f t="shared" si="36"/>
        <v>1</v>
      </c>
      <c r="X137" s="65" t="b">
        <f t="shared" si="37"/>
        <v>1</v>
      </c>
      <c r="Y137" s="65" t="b">
        <f t="shared" si="39"/>
        <v>1</v>
      </c>
      <c r="Z137" s="65" t="b">
        <f t="shared" si="38"/>
        <v>0</v>
      </c>
    </row>
    <row r="138" spans="1:26" s="28" customFormat="1" x14ac:dyDescent="0.25">
      <c r="A138" s="111" t="s">
        <v>279</v>
      </c>
      <c r="B138" s="111" t="s">
        <v>280</v>
      </c>
      <c r="C138" s="253" t="s">
        <v>128</v>
      </c>
      <c r="D138" s="26" t="s">
        <v>20</v>
      </c>
      <c r="E138" s="155">
        <v>35</v>
      </c>
      <c r="F138" s="155">
        <v>37</v>
      </c>
      <c r="G138" s="155">
        <v>34</v>
      </c>
      <c r="H138" s="155">
        <v>35</v>
      </c>
      <c r="I138" s="24">
        <f t="shared" si="29"/>
        <v>35.25</v>
      </c>
      <c r="J138" s="24">
        <f t="shared" si="30"/>
        <v>70.5</v>
      </c>
      <c r="K138" s="155">
        <v>57</v>
      </c>
      <c r="L138" s="155">
        <v>68</v>
      </c>
      <c r="M138" s="28">
        <v>68</v>
      </c>
      <c r="N138" s="30"/>
      <c r="O138" s="29">
        <f t="shared" si="31"/>
        <v>64.33</v>
      </c>
      <c r="P138" s="30">
        <v>40</v>
      </c>
      <c r="Q138" s="167">
        <v>38</v>
      </c>
      <c r="R138" s="28">
        <v>37</v>
      </c>
      <c r="S138" s="29">
        <f t="shared" si="32"/>
        <v>249.83</v>
      </c>
      <c r="T138" s="34" t="b">
        <f t="shared" si="33"/>
        <v>1</v>
      </c>
      <c r="U138" s="34" t="b">
        <f t="shared" si="34"/>
        <v>1</v>
      </c>
      <c r="V138" s="65" t="b">
        <f t="shared" si="35"/>
        <v>1</v>
      </c>
      <c r="W138" s="65" t="b">
        <f t="shared" si="36"/>
        <v>1</v>
      </c>
      <c r="X138" s="65" t="b">
        <f t="shared" si="37"/>
        <v>1</v>
      </c>
      <c r="Y138" s="65" t="b">
        <f t="shared" si="39"/>
        <v>1</v>
      </c>
      <c r="Z138" s="65" t="b">
        <f t="shared" si="38"/>
        <v>1</v>
      </c>
    </row>
    <row r="139" spans="1:26" s="28" customFormat="1" x14ac:dyDescent="0.25">
      <c r="A139" s="111" t="s">
        <v>777</v>
      </c>
      <c r="B139" s="111" t="s">
        <v>778</v>
      </c>
      <c r="C139" s="253" t="s">
        <v>128</v>
      </c>
      <c r="D139" s="26" t="s">
        <v>26</v>
      </c>
      <c r="E139" s="155">
        <v>30</v>
      </c>
      <c r="F139" s="155">
        <v>34</v>
      </c>
      <c r="G139" s="155">
        <v>35</v>
      </c>
      <c r="H139" s="155">
        <v>39</v>
      </c>
      <c r="I139" s="24">
        <f t="shared" si="29"/>
        <v>34.5</v>
      </c>
      <c r="J139" s="24">
        <f t="shared" si="30"/>
        <v>69</v>
      </c>
      <c r="K139" s="155">
        <v>56</v>
      </c>
      <c r="L139" s="155">
        <v>59</v>
      </c>
      <c r="M139" s="28">
        <v>52</v>
      </c>
      <c r="N139" s="30"/>
      <c r="O139" s="29">
        <f t="shared" si="31"/>
        <v>55.67</v>
      </c>
      <c r="P139" s="30">
        <v>40</v>
      </c>
      <c r="Q139" s="167">
        <v>33</v>
      </c>
      <c r="R139" s="28">
        <v>40</v>
      </c>
      <c r="S139" s="29">
        <f t="shared" si="32"/>
        <v>237.67</v>
      </c>
      <c r="T139" s="34" t="b">
        <f t="shared" si="33"/>
        <v>1</v>
      </c>
      <c r="U139" s="34" t="b">
        <f t="shared" si="34"/>
        <v>0</v>
      </c>
      <c r="V139" s="65" t="b">
        <f t="shared" si="35"/>
        <v>1</v>
      </c>
      <c r="W139" s="65" t="b">
        <f t="shared" si="36"/>
        <v>1</v>
      </c>
      <c r="X139" s="65" t="b">
        <f t="shared" si="37"/>
        <v>1</v>
      </c>
      <c r="Y139" s="65" t="b">
        <f>IF(S139,S139&gt;=200,S139&lt;200)</f>
        <v>1</v>
      </c>
      <c r="Z139" s="65" t="b">
        <f t="shared" si="38"/>
        <v>0</v>
      </c>
    </row>
    <row r="140" spans="1:26" s="28" customFormat="1" x14ac:dyDescent="0.25">
      <c r="A140" s="111" t="s">
        <v>362</v>
      </c>
      <c r="B140" s="111" t="s">
        <v>363</v>
      </c>
      <c r="C140" s="253" t="s">
        <v>128</v>
      </c>
      <c r="D140" s="26" t="s">
        <v>21</v>
      </c>
      <c r="E140" s="155">
        <v>32</v>
      </c>
      <c r="F140" s="155">
        <v>29</v>
      </c>
      <c r="G140" s="155">
        <v>37</v>
      </c>
      <c r="H140" s="155">
        <v>38</v>
      </c>
      <c r="I140" s="24">
        <f t="shared" si="29"/>
        <v>34</v>
      </c>
      <c r="J140" s="24">
        <f t="shared" si="30"/>
        <v>68</v>
      </c>
      <c r="K140" s="155">
        <v>68</v>
      </c>
      <c r="L140" s="155">
        <v>60</v>
      </c>
      <c r="M140" s="28">
        <v>66</v>
      </c>
      <c r="N140" s="30"/>
      <c r="O140" s="29">
        <f t="shared" si="31"/>
        <v>64.67</v>
      </c>
      <c r="P140" s="30">
        <v>40</v>
      </c>
      <c r="Q140" s="167">
        <v>28</v>
      </c>
      <c r="R140" s="28">
        <v>29</v>
      </c>
      <c r="S140" s="29">
        <f t="shared" si="32"/>
        <v>229.67</v>
      </c>
      <c r="T140" s="34" t="b">
        <f t="shared" si="33"/>
        <v>1</v>
      </c>
      <c r="U140" s="34" t="b">
        <f t="shared" si="34"/>
        <v>1</v>
      </c>
      <c r="V140" s="65" t="b">
        <f t="shared" si="35"/>
        <v>1</v>
      </c>
      <c r="W140" s="65" t="b">
        <f t="shared" si="36"/>
        <v>0</v>
      </c>
      <c r="X140" s="65" t="b">
        <f t="shared" si="37"/>
        <v>0</v>
      </c>
      <c r="Y140" s="65" t="b">
        <f>IF(S140,S140&gt;=207,S140&lt;207)</f>
        <v>1</v>
      </c>
      <c r="Z140" s="65" t="b">
        <f t="shared" si="38"/>
        <v>0</v>
      </c>
    </row>
    <row r="141" spans="1:26" s="28" customFormat="1" x14ac:dyDescent="0.25">
      <c r="A141" s="111" t="s">
        <v>126</v>
      </c>
      <c r="B141" s="111" t="s">
        <v>127</v>
      </c>
      <c r="C141" s="253" t="s">
        <v>128</v>
      </c>
      <c r="D141" s="26" t="s">
        <v>16</v>
      </c>
      <c r="E141" s="155">
        <v>31</v>
      </c>
      <c r="F141" s="155">
        <v>35</v>
      </c>
      <c r="G141" s="155">
        <v>35</v>
      </c>
      <c r="H141" s="155">
        <v>39</v>
      </c>
      <c r="I141" s="24">
        <f t="shared" si="29"/>
        <v>35</v>
      </c>
      <c r="J141" s="24">
        <f t="shared" si="30"/>
        <v>70</v>
      </c>
      <c r="K141" s="155">
        <v>53</v>
      </c>
      <c r="L141" s="155">
        <v>69</v>
      </c>
      <c r="M141" s="28">
        <v>67</v>
      </c>
      <c r="N141" s="30"/>
      <c r="O141" s="29">
        <f t="shared" si="31"/>
        <v>63</v>
      </c>
      <c r="P141" s="30">
        <v>40</v>
      </c>
      <c r="Q141" s="30">
        <v>44</v>
      </c>
      <c r="R141" s="28">
        <v>42</v>
      </c>
      <c r="S141" s="29">
        <f t="shared" si="32"/>
        <v>259</v>
      </c>
      <c r="T141" s="34" t="b">
        <f t="shared" si="33"/>
        <v>1</v>
      </c>
      <c r="U141" s="34" t="b">
        <f t="shared" si="34"/>
        <v>1</v>
      </c>
      <c r="V141" s="65" t="b">
        <f t="shared" si="35"/>
        <v>1</v>
      </c>
      <c r="W141" s="65" t="b">
        <f t="shared" si="36"/>
        <v>1</v>
      </c>
      <c r="X141" s="65" t="b">
        <f t="shared" si="37"/>
        <v>1</v>
      </c>
      <c r="Y141" s="65" t="b">
        <f>IF(S141,S141&gt;=207,S141&lt;207)</f>
        <v>1</v>
      </c>
      <c r="Z141" s="65" t="b">
        <f t="shared" si="38"/>
        <v>1</v>
      </c>
    </row>
    <row r="142" spans="1:26" s="28" customFormat="1" x14ac:dyDescent="0.25">
      <c r="A142" s="151" t="s">
        <v>232</v>
      </c>
      <c r="B142" s="151" t="s">
        <v>233</v>
      </c>
      <c r="C142" s="254" t="s">
        <v>128</v>
      </c>
      <c r="D142" s="26" t="s">
        <v>19</v>
      </c>
      <c r="E142" s="155">
        <v>27</v>
      </c>
      <c r="F142" s="155">
        <v>33</v>
      </c>
      <c r="G142" s="155">
        <v>28</v>
      </c>
      <c r="H142" s="155">
        <v>34</v>
      </c>
      <c r="I142" s="24">
        <f t="shared" si="29"/>
        <v>30.5</v>
      </c>
      <c r="J142" s="24">
        <f t="shared" si="30"/>
        <v>61</v>
      </c>
      <c r="K142" s="155">
        <v>43</v>
      </c>
      <c r="L142" s="155">
        <v>62</v>
      </c>
      <c r="M142" s="28">
        <v>65</v>
      </c>
      <c r="N142" s="30"/>
      <c r="O142" s="29">
        <f t="shared" si="31"/>
        <v>56.67</v>
      </c>
      <c r="P142" s="30">
        <v>40</v>
      </c>
      <c r="Q142" s="30">
        <v>39</v>
      </c>
      <c r="R142" s="28">
        <v>41</v>
      </c>
      <c r="S142" s="29">
        <f t="shared" si="32"/>
        <v>237.67</v>
      </c>
      <c r="T142" s="34" t="b">
        <f t="shared" si="33"/>
        <v>1</v>
      </c>
      <c r="U142" s="34" t="b">
        <f t="shared" si="34"/>
        <v>1</v>
      </c>
      <c r="V142" s="65" t="b">
        <f t="shared" si="35"/>
        <v>1</v>
      </c>
      <c r="W142" s="65" t="b">
        <f t="shared" si="36"/>
        <v>1</v>
      </c>
      <c r="X142" s="65" t="b">
        <f t="shared" si="37"/>
        <v>1</v>
      </c>
      <c r="Y142" s="65" t="b">
        <f>IF(S142,S142&gt;=207,S142&lt;207)</f>
        <v>1</v>
      </c>
      <c r="Z142" s="65" t="b">
        <f t="shared" si="38"/>
        <v>1</v>
      </c>
    </row>
    <row r="143" spans="1:26" s="28" customFormat="1" x14ac:dyDescent="0.25">
      <c r="A143" s="111" t="s">
        <v>702</v>
      </c>
      <c r="B143" s="111" t="s">
        <v>703</v>
      </c>
      <c r="C143" s="253" t="s">
        <v>128</v>
      </c>
      <c r="D143" s="26" t="s">
        <v>25</v>
      </c>
      <c r="E143" s="155">
        <v>30</v>
      </c>
      <c r="F143" s="155">
        <v>35</v>
      </c>
      <c r="G143" s="155">
        <v>37</v>
      </c>
      <c r="H143" s="155">
        <v>38</v>
      </c>
      <c r="I143" s="24">
        <f t="shared" si="29"/>
        <v>35</v>
      </c>
      <c r="J143" s="24">
        <f t="shared" si="30"/>
        <v>70</v>
      </c>
      <c r="K143" s="155">
        <v>56</v>
      </c>
      <c r="L143" s="155">
        <v>46</v>
      </c>
      <c r="M143" s="28">
        <v>67</v>
      </c>
      <c r="N143" s="30"/>
      <c r="O143" s="29">
        <f t="shared" si="31"/>
        <v>56.33</v>
      </c>
      <c r="P143" s="30">
        <v>40</v>
      </c>
      <c r="Q143" s="167">
        <v>23</v>
      </c>
      <c r="R143" s="30">
        <v>41</v>
      </c>
      <c r="S143" s="29">
        <f t="shared" si="32"/>
        <v>230.33</v>
      </c>
      <c r="T143" s="34" t="b">
        <f t="shared" si="33"/>
        <v>1</v>
      </c>
      <c r="U143" s="34" t="b">
        <f t="shared" si="34"/>
        <v>1</v>
      </c>
      <c r="V143" s="65" t="b">
        <f t="shared" si="35"/>
        <v>1</v>
      </c>
      <c r="W143" s="65" t="b">
        <f t="shared" si="36"/>
        <v>0</v>
      </c>
      <c r="X143" s="65" t="b">
        <f t="shared" si="37"/>
        <v>1</v>
      </c>
      <c r="Y143" s="65" t="b">
        <f>IF(S143,S143&gt;=200,S143&lt;200)</f>
        <v>1</v>
      </c>
      <c r="Z143" s="65" t="b">
        <f t="shared" si="38"/>
        <v>0</v>
      </c>
    </row>
    <row r="144" spans="1:26" s="28" customFormat="1" x14ac:dyDescent="0.25">
      <c r="A144" s="111" t="s">
        <v>505</v>
      </c>
      <c r="B144" s="111" t="s">
        <v>506</v>
      </c>
      <c r="C144" s="253" t="s">
        <v>128</v>
      </c>
      <c r="D144" s="26" t="s">
        <v>23</v>
      </c>
      <c r="E144" s="155">
        <v>32</v>
      </c>
      <c r="F144" s="155">
        <v>35</v>
      </c>
      <c r="G144" s="155">
        <v>32</v>
      </c>
      <c r="H144" s="155">
        <v>37</v>
      </c>
      <c r="I144" s="24">
        <f t="shared" si="29"/>
        <v>34</v>
      </c>
      <c r="J144" s="24">
        <f t="shared" si="30"/>
        <v>68</v>
      </c>
      <c r="K144" s="155">
        <v>52</v>
      </c>
      <c r="L144" s="155">
        <v>50</v>
      </c>
      <c r="M144" s="28">
        <v>50</v>
      </c>
      <c r="N144" s="30"/>
      <c r="O144" s="29">
        <f t="shared" si="31"/>
        <v>50.67</v>
      </c>
      <c r="P144" s="30">
        <v>40</v>
      </c>
      <c r="Q144" s="167">
        <v>38</v>
      </c>
      <c r="R144" s="28">
        <v>37</v>
      </c>
      <c r="S144" s="29">
        <f t="shared" si="32"/>
        <v>233.67</v>
      </c>
      <c r="T144" s="34" t="b">
        <f t="shared" si="33"/>
        <v>1</v>
      </c>
      <c r="U144" s="34" t="b">
        <f t="shared" si="34"/>
        <v>0</v>
      </c>
      <c r="V144" s="65" t="b">
        <f t="shared" si="35"/>
        <v>1</v>
      </c>
      <c r="W144" s="65" t="b">
        <f t="shared" si="36"/>
        <v>1</v>
      </c>
      <c r="X144" s="65" t="b">
        <f t="shared" si="37"/>
        <v>1</v>
      </c>
      <c r="Y144" s="65" t="b">
        <f t="shared" ref="Y144:Y151" si="40">IF(S144,S144&gt;=207,S144&lt;207)</f>
        <v>1</v>
      </c>
      <c r="Z144" s="65" t="b">
        <f t="shared" si="38"/>
        <v>0</v>
      </c>
    </row>
    <row r="145" spans="1:26" s="28" customFormat="1" x14ac:dyDescent="0.25">
      <c r="A145" s="111" t="s">
        <v>314</v>
      </c>
      <c r="B145" s="111" t="s">
        <v>315</v>
      </c>
      <c r="C145" s="253" t="s">
        <v>128</v>
      </c>
      <c r="D145" s="26" t="s">
        <v>20</v>
      </c>
      <c r="E145" s="155">
        <v>37</v>
      </c>
      <c r="F145" s="155">
        <v>36</v>
      </c>
      <c r="G145" s="155">
        <v>36</v>
      </c>
      <c r="H145" s="155">
        <v>38</v>
      </c>
      <c r="I145" s="24">
        <f t="shared" si="29"/>
        <v>36.75</v>
      </c>
      <c r="J145" s="24">
        <f t="shared" si="30"/>
        <v>73.5</v>
      </c>
      <c r="K145" s="155">
        <v>67</v>
      </c>
      <c r="L145" s="155">
        <v>75</v>
      </c>
      <c r="M145" s="28">
        <v>76</v>
      </c>
      <c r="N145" s="30"/>
      <c r="O145" s="29">
        <f t="shared" si="31"/>
        <v>72.67</v>
      </c>
      <c r="P145" s="30">
        <v>40</v>
      </c>
      <c r="Q145" s="167">
        <v>44</v>
      </c>
      <c r="R145" s="28">
        <v>37</v>
      </c>
      <c r="S145" s="29">
        <f t="shared" si="32"/>
        <v>267.17</v>
      </c>
      <c r="T145" s="34" t="b">
        <f t="shared" si="33"/>
        <v>1</v>
      </c>
      <c r="U145" s="34" t="b">
        <f t="shared" si="34"/>
        <v>1</v>
      </c>
      <c r="V145" s="65" t="b">
        <f t="shared" si="35"/>
        <v>1</v>
      </c>
      <c r="W145" s="65" t="b">
        <f t="shared" si="36"/>
        <v>1</v>
      </c>
      <c r="X145" s="65" t="b">
        <f t="shared" si="37"/>
        <v>1</v>
      </c>
      <c r="Y145" s="65" t="b">
        <f t="shared" si="40"/>
        <v>1</v>
      </c>
      <c r="Z145" s="65" t="b">
        <f t="shared" si="38"/>
        <v>1</v>
      </c>
    </row>
    <row r="146" spans="1:26" s="28" customFormat="1" x14ac:dyDescent="0.25">
      <c r="A146" s="111" t="s">
        <v>400</v>
      </c>
      <c r="B146" s="111" t="s">
        <v>401</v>
      </c>
      <c r="C146" s="253" t="s">
        <v>128</v>
      </c>
      <c r="D146" s="26" t="s">
        <v>21</v>
      </c>
      <c r="E146" s="155">
        <v>32</v>
      </c>
      <c r="F146" s="155">
        <v>33</v>
      </c>
      <c r="G146" s="155">
        <v>37</v>
      </c>
      <c r="H146" s="155">
        <v>37</v>
      </c>
      <c r="I146" s="24">
        <f t="shared" si="29"/>
        <v>34.75</v>
      </c>
      <c r="J146" s="24">
        <f t="shared" si="30"/>
        <v>69.5</v>
      </c>
      <c r="K146" s="155">
        <v>44</v>
      </c>
      <c r="L146" s="155">
        <v>63</v>
      </c>
      <c r="M146" s="28">
        <v>50</v>
      </c>
      <c r="N146" s="30"/>
      <c r="O146" s="29">
        <f t="shared" si="31"/>
        <v>52.33</v>
      </c>
      <c r="P146" s="30">
        <v>40</v>
      </c>
      <c r="Q146" s="167">
        <v>32.5</v>
      </c>
      <c r="R146" s="28">
        <v>41</v>
      </c>
      <c r="S146" s="29">
        <f t="shared" si="32"/>
        <v>235.33</v>
      </c>
      <c r="T146" s="34" t="b">
        <f t="shared" si="33"/>
        <v>1</v>
      </c>
      <c r="U146" s="34" t="b">
        <f t="shared" si="34"/>
        <v>0</v>
      </c>
      <c r="V146" s="65" t="b">
        <f t="shared" si="35"/>
        <v>1</v>
      </c>
      <c r="W146" s="65" t="b">
        <f t="shared" si="36"/>
        <v>1</v>
      </c>
      <c r="X146" s="65" t="b">
        <f t="shared" si="37"/>
        <v>1</v>
      </c>
      <c r="Y146" s="65" t="b">
        <f t="shared" si="40"/>
        <v>1</v>
      </c>
      <c r="Z146" s="65" t="b">
        <f t="shared" si="38"/>
        <v>0</v>
      </c>
    </row>
    <row r="147" spans="1:26" s="28" customFormat="1" x14ac:dyDescent="0.25">
      <c r="A147" s="111" t="s">
        <v>469</v>
      </c>
      <c r="B147" s="111" t="s">
        <v>470</v>
      </c>
      <c r="C147" s="253" t="s">
        <v>128</v>
      </c>
      <c r="D147" s="26" t="s">
        <v>22</v>
      </c>
      <c r="E147" s="155">
        <v>36</v>
      </c>
      <c r="F147" s="155">
        <v>37</v>
      </c>
      <c r="G147" s="155">
        <v>38</v>
      </c>
      <c r="H147" s="155">
        <v>37</v>
      </c>
      <c r="I147" s="24">
        <f t="shared" si="29"/>
        <v>37</v>
      </c>
      <c r="J147" s="24">
        <f t="shared" si="30"/>
        <v>74</v>
      </c>
      <c r="K147" s="155">
        <v>63</v>
      </c>
      <c r="L147" s="155">
        <v>59</v>
      </c>
      <c r="M147" s="28">
        <v>67</v>
      </c>
      <c r="N147" s="30"/>
      <c r="O147" s="29">
        <f t="shared" si="31"/>
        <v>63</v>
      </c>
      <c r="P147" s="30">
        <v>40</v>
      </c>
      <c r="Q147" s="167">
        <v>34</v>
      </c>
      <c r="R147" s="28">
        <v>36</v>
      </c>
      <c r="S147" s="29">
        <f t="shared" si="32"/>
        <v>247</v>
      </c>
      <c r="T147" s="34" t="b">
        <f t="shared" si="33"/>
        <v>1</v>
      </c>
      <c r="U147" s="34" t="b">
        <f t="shared" si="34"/>
        <v>1</v>
      </c>
      <c r="V147" s="65" t="b">
        <f t="shared" si="35"/>
        <v>1</v>
      </c>
      <c r="W147" s="65" t="b">
        <f t="shared" si="36"/>
        <v>1</v>
      </c>
      <c r="X147" s="65" t="b">
        <f t="shared" si="37"/>
        <v>1</v>
      </c>
      <c r="Y147" s="65" t="b">
        <f t="shared" si="40"/>
        <v>1</v>
      </c>
      <c r="Z147" s="65" t="b">
        <f t="shared" si="38"/>
        <v>1</v>
      </c>
    </row>
    <row r="148" spans="1:26" s="28" customFormat="1" x14ac:dyDescent="0.25">
      <c r="A148" s="111" t="s">
        <v>478</v>
      </c>
      <c r="B148" s="111" t="s">
        <v>304</v>
      </c>
      <c r="C148" s="253" t="s">
        <v>128</v>
      </c>
      <c r="D148" s="26" t="s">
        <v>22</v>
      </c>
      <c r="E148" s="79">
        <v>34</v>
      </c>
      <c r="F148" s="79">
        <v>37</v>
      </c>
      <c r="G148" s="79">
        <v>36</v>
      </c>
      <c r="H148" s="155">
        <v>36</v>
      </c>
      <c r="I148" s="24">
        <f t="shared" si="29"/>
        <v>35.75</v>
      </c>
      <c r="J148" s="24">
        <f t="shared" si="30"/>
        <v>71.5</v>
      </c>
      <c r="K148" s="79">
        <v>53</v>
      </c>
      <c r="L148" s="79">
        <v>62</v>
      </c>
      <c r="M148" s="89">
        <v>76</v>
      </c>
      <c r="N148" s="90"/>
      <c r="O148" s="29">
        <f t="shared" si="31"/>
        <v>63.67</v>
      </c>
      <c r="P148" s="30">
        <v>40</v>
      </c>
      <c r="Q148" s="168">
        <v>35.5</v>
      </c>
      <c r="R148" s="89">
        <v>40</v>
      </c>
      <c r="S148" s="29">
        <f t="shared" si="32"/>
        <v>250.67</v>
      </c>
      <c r="T148" s="34" t="b">
        <f t="shared" si="33"/>
        <v>1</v>
      </c>
      <c r="U148" s="34" t="b">
        <f t="shared" si="34"/>
        <v>1</v>
      </c>
      <c r="V148" s="65" t="b">
        <f t="shared" si="35"/>
        <v>1</v>
      </c>
      <c r="W148" s="65" t="b">
        <f t="shared" si="36"/>
        <v>1</v>
      </c>
      <c r="X148" s="65" t="b">
        <f t="shared" si="37"/>
        <v>1</v>
      </c>
      <c r="Y148" s="65" t="b">
        <f t="shared" si="40"/>
        <v>1</v>
      </c>
      <c r="Z148" s="65" t="b">
        <f t="shared" si="38"/>
        <v>1</v>
      </c>
    </row>
    <row r="149" spans="1:26" s="28" customFormat="1" x14ac:dyDescent="0.25">
      <c r="A149" s="151" t="s">
        <v>826</v>
      </c>
      <c r="B149" s="111" t="s">
        <v>480</v>
      </c>
      <c r="C149" s="253" t="s">
        <v>481</v>
      </c>
      <c r="D149" s="26" t="s">
        <v>23</v>
      </c>
      <c r="E149" s="91">
        <v>36</v>
      </c>
      <c r="F149" s="155">
        <v>35</v>
      </c>
      <c r="G149" s="155">
        <v>35</v>
      </c>
      <c r="H149" s="155">
        <v>38</v>
      </c>
      <c r="I149" s="24">
        <f t="shared" si="29"/>
        <v>36</v>
      </c>
      <c r="J149" s="24">
        <f t="shared" si="30"/>
        <v>72</v>
      </c>
      <c r="K149" s="155">
        <v>71</v>
      </c>
      <c r="L149" s="155">
        <v>73</v>
      </c>
      <c r="M149" s="28">
        <v>70</v>
      </c>
      <c r="N149" s="30"/>
      <c r="O149" s="29">
        <f t="shared" si="31"/>
        <v>71.33</v>
      </c>
      <c r="P149" s="30">
        <v>40</v>
      </c>
      <c r="Q149" s="167">
        <v>34.5</v>
      </c>
      <c r="R149" s="28">
        <v>44</v>
      </c>
      <c r="S149" s="29">
        <f t="shared" si="32"/>
        <v>261.83</v>
      </c>
      <c r="T149" s="34" t="b">
        <f t="shared" si="33"/>
        <v>1</v>
      </c>
      <c r="U149" s="34" t="b">
        <f t="shared" si="34"/>
        <v>1</v>
      </c>
      <c r="V149" s="65" t="b">
        <f t="shared" si="35"/>
        <v>1</v>
      </c>
      <c r="W149" s="65" t="b">
        <f t="shared" si="36"/>
        <v>1</v>
      </c>
      <c r="X149" s="65" t="b">
        <f t="shared" si="37"/>
        <v>1</v>
      </c>
      <c r="Y149" s="65" t="b">
        <f t="shared" si="40"/>
        <v>1</v>
      </c>
      <c r="Z149" s="65" t="b">
        <f t="shared" si="38"/>
        <v>1</v>
      </c>
    </row>
    <row r="150" spans="1:26" s="28" customFormat="1" x14ac:dyDescent="0.25">
      <c r="A150" s="111" t="s">
        <v>552</v>
      </c>
      <c r="B150" s="111" t="s">
        <v>553</v>
      </c>
      <c r="C150" s="253" t="s">
        <v>481</v>
      </c>
      <c r="D150" s="26" t="s">
        <v>0</v>
      </c>
      <c r="E150" s="155">
        <v>28</v>
      </c>
      <c r="F150" s="155">
        <v>31</v>
      </c>
      <c r="G150" s="155">
        <v>33</v>
      </c>
      <c r="H150" s="155">
        <v>34</v>
      </c>
      <c r="I150" s="24">
        <f t="shared" si="29"/>
        <v>31.5</v>
      </c>
      <c r="J150" s="24">
        <f t="shared" si="30"/>
        <v>63</v>
      </c>
      <c r="K150" s="155">
        <v>48</v>
      </c>
      <c r="L150" s="155">
        <v>66</v>
      </c>
      <c r="M150" s="28">
        <v>61</v>
      </c>
      <c r="N150" s="30"/>
      <c r="O150" s="29">
        <f t="shared" si="31"/>
        <v>58.33</v>
      </c>
      <c r="P150" s="30">
        <v>40</v>
      </c>
      <c r="Q150" s="167">
        <v>24</v>
      </c>
      <c r="R150" s="28">
        <v>34</v>
      </c>
      <c r="S150" s="29">
        <f t="shared" si="32"/>
        <v>219.33</v>
      </c>
      <c r="T150" s="34" t="b">
        <f t="shared" si="33"/>
        <v>1</v>
      </c>
      <c r="U150" s="34" t="b">
        <f t="shared" si="34"/>
        <v>1</v>
      </c>
      <c r="V150" s="65" t="b">
        <f t="shared" si="35"/>
        <v>1</v>
      </c>
      <c r="W150" s="65" t="b">
        <f t="shared" si="36"/>
        <v>0</v>
      </c>
      <c r="X150" s="65" t="b">
        <f t="shared" si="37"/>
        <v>0</v>
      </c>
      <c r="Y150" s="65" t="b">
        <f t="shared" si="40"/>
        <v>1</v>
      </c>
      <c r="Z150" s="65" t="b">
        <f t="shared" si="38"/>
        <v>0</v>
      </c>
    </row>
    <row r="151" spans="1:26" s="28" customFormat="1" x14ac:dyDescent="0.25">
      <c r="A151" s="111" t="s">
        <v>628</v>
      </c>
      <c r="B151" s="111" t="s">
        <v>629</v>
      </c>
      <c r="C151" s="253" t="s">
        <v>481</v>
      </c>
      <c r="D151" s="26" t="s">
        <v>24</v>
      </c>
      <c r="E151" s="155">
        <v>34</v>
      </c>
      <c r="F151" s="155">
        <v>38</v>
      </c>
      <c r="G151" s="155">
        <v>36</v>
      </c>
      <c r="H151" s="155">
        <v>36</v>
      </c>
      <c r="I151" s="24">
        <f t="shared" si="29"/>
        <v>36</v>
      </c>
      <c r="J151" s="24">
        <f t="shared" si="30"/>
        <v>72</v>
      </c>
      <c r="K151" s="155">
        <v>30</v>
      </c>
      <c r="L151" s="155">
        <v>60</v>
      </c>
      <c r="M151" s="28">
        <v>73</v>
      </c>
      <c r="N151" s="30"/>
      <c r="O151" s="29">
        <f t="shared" si="31"/>
        <v>54.33</v>
      </c>
      <c r="P151" s="30">
        <v>40</v>
      </c>
      <c r="Q151" s="167">
        <v>28</v>
      </c>
      <c r="R151" s="30">
        <v>39</v>
      </c>
      <c r="S151" s="29">
        <f t="shared" si="32"/>
        <v>233.33</v>
      </c>
      <c r="T151" s="34" t="b">
        <f t="shared" si="33"/>
        <v>1</v>
      </c>
      <c r="U151" s="34" t="b">
        <f t="shared" si="34"/>
        <v>0</v>
      </c>
      <c r="V151" s="65" t="b">
        <f t="shared" si="35"/>
        <v>1</v>
      </c>
      <c r="W151" s="65" t="b">
        <f t="shared" si="36"/>
        <v>0</v>
      </c>
      <c r="X151" s="65" t="b">
        <f t="shared" si="37"/>
        <v>1</v>
      </c>
      <c r="Y151" s="65" t="b">
        <f t="shared" si="40"/>
        <v>1</v>
      </c>
      <c r="Z151" s="65" t="b">
        <f t="shared" si="38"/>
        <v>0</v>
      </c>
    </row>
    <row r="152" spans="1:26" s="28" customFormat="1" x14ac:dyDescent="0.25">
      <c r="A152" s="111" t="s">
        <v>699</v>
      </c>
      <c r="B152" s="111" t="s">
        <v>700</v>
      </c>
      <c r="C152" s="253" t="s">
        <v>481</v>
      </c>
      <c r="D152" s="26" t="s">
        <v>25</v>
      </c>
      <c r="E152" s="155">
        <v>35</v>
      </c>
      <c r="F152" s="155">
        <v>35</v>
      </c>
      <c r="G152" s="155">
        <v>37</v>
      </c>
      <c r="H152" s="155">
        <v>37</v>
      </c>
      <c r="I152" s="24">
        <f t="shared" si="29"/>
        <v>36</v>
      </c>
      <c r="J152" s="24">
        <f t="shared" si="30"/>
        <v>72</v>
      </c>
      <c r="K152" s="155">
        <v>49</v>
      </c>
      <c r="L152" s="155">
        <v>41</v>
      </c>
      <c r="M152" s="28">
        <v>62</v>
      </c>
      <c r="N152" s="30"/>
      <c r="O152" s="29">
        <f t="shared" si="31"/>
        <v>50.67</v>
      </c>
      <c r="P152" s="30">
        <v>40</v>
      </c>
      <c r="Q152" s="167">
        <v>33.5</v>
      </c>
      <c r="R152" s="30">
        <v>38</v>
      </c>
      <c r="S152" s="29">
        <f t="shared" si="32"/>
        <v>234.17</v>
      </c>
      <c r="T152" s="34" t="b">
        <f t="shared" si="33"/>
        <v>1</v>
      </c>
      <c r="U152" s="34" t="b">
        <f t="shared" si="34"/>
        <v>0</v>
      </c>
      <c r="V152" s="65" t="b">
        <f t="shared" si="35"/>
        <v>1</v>
      </c>
      <c r="W152" s="65" t="b">
        <f t="shared" si="36"/>
        <v>1</v>
      </c>
      <c r="X152" s="65" t="b">
        <f t="shared" si="37"/>
        <v>1</v>
      </c>
      <c r="Y152" s="65" t="b">
        <f>IF(S152,S152&gt;=200,S152&lt;200)</f>
        <v>1</v>
      </c>
      <c r="Z152" s="65" t="b">
        <f t="shared" si="38"/>
        <v>0</v>
      </c>
    </row>
    <row r="153" spans="1:26" s="28" customFormat="1" x14ac:dyDescent="0.25">
      <c r="A153" s="111" t="s">
        <v>622</v>
      </c>
      <c r="B153" s="111" t="s">
        <v>623</v>
      </c>
      <c r="C153" s="253" t="s">
        <v>149</v>
      </c>
      <c r="D153" s="26" t="s">
        <v>24</v>
      </c>
      <c r="E153" s="155">
        <v>34</v>
      </c>
      <c r="F153" s="155">
        <v>38</v>
      </c>
      <c r="G153" s="155">
        <v>38</v>
      </c>
      <c r="H153" s="155">
        <v>37</v>
      </c>
      <c r="I153" s="24">
        <f t="shared" si="29"/>
        <v>36.75</v>
      </c>
      <c r="J153" s="24">
        <f t="shared" si="30"/>
        <v>73.5</v>
      </c>
      <c r="K153" s="155">
        <v>74</v>
      </c>
      <c r="L153" s="155">
        <v>78</v>
      </c>
      <c r="M153" s="28">
        <v>73</v>
      </c>
      <c r="N153" s="30"/>
      <c r="O153" s="29">
        <f t="shared" si="31"/>
        <v>75</v>
      </c>
      <c r="P153" s="30">
        <v>40</v>
      </c>
      <c r="Q153" s="167">
        <v>39</v>
      </c>
      <c r="R153" s="30">
        <v>44</v>
      </c>
      <c r="S153" s="29">
        <f t="shared" si="32"/>
        <v>271.5</v>
      </c>
      <c r="T153" s="34" t="b">
        <f t="shared" si="33"/>
        <v>1</v>
      </c>
      <c r="U153" s="34" t="b">
        <f t="shared" si="34"/>
        <v>1</v>
      </c>
      <c r="V153" s="65" t="b">
        <f t="shared" si="35"/>
        <v>1</v>
      </c>
      <c r="W153" s="65" t="b">
        <f t="shared" si="36"/>
        <v>1</v>
      </c>
      <c r="X153" s="65" t="b">
        <f t="shared" si="37"/>
        <v>1</v>
      </c>
      <c r="Y153" s="65" t="b">
        <f>IF(S153,S153&gt;=207,S153&lt;207)</f>
        <v>1</v>
      </c>
      <c r="Z153" s="65" t="b">
        <f t="shared" si="38"/>
        <v>1</v>
      </c>
    </row>
    <row r="154" spans="1:26" s="28" customFormat="1" x14ac:dyDescent="0.25">
      <c r="A154" s="111" t="s">
        <v>775</v>
      </c>
      <c r="B154" s="111" t="s">
        <v>209</v>
      </c>
      <c r="C154" s="253" t="s">
        <v>149</v>
      </c>
      <c r="D154" s="26" t="s">
        <v>26</v>
      </c>
      <c r="E154" s="155">
        <v>33</v>
      </c>
      <c r="F154" s="155">
        <v>38</v>
      </c>
      <c r="G154" s="155">
        <v>36</v>
      </c>
      <c r="H154" s="155">
        <v>35</v>
      </c>
      <c r="I154" s="24">
        <f t="shared" si="29"/>
        <v>35.5</v>
      </c>
      <c r="J154" s="24">
        <f t="shared" si="30"/>
        <v>71</v>
      </c>
      <c r="K154" s="155">
        <v>64</v>
      </c>
      <c r="L154" s="155">
        <v>68</v>
      </c>
      <c r="M154" s="28">
        <v>62</v>
      </c>
      <c r="N154" s="30"/>
      <c r="O154" s="29">
        <f t="shared" si="31"/>
        <v>64.67</v>
      </c>
      <c r="P154" s="30">
        <v>30</v>
      </c>
      <c r="Q154" s="167">
        <v>30.5</v>
      </c>
      <c r="R154" s="28">
        <v>42</v>
      </c>
      <c r="S154" s="29">
        <f t="shared" si="32"/>
        <v>238.17</v>
      </c>
      <c r="T154" s="34" t="b">
        <f t="shared" si="33"/>
        <v>1</v>
      </c>
      <c r="U154" s="34" t="b">
        <f t="shared" si="34"/>
        <v>1</v>
      </c>
      <c r="V154" s="65" t="b">
        <f t="shared" si="35"/>
        <v>0</v>
      </c>
      <c r="W154" s="65" t="b">
        <f t="shared" si="36"/>
        <v>0</v>
      </c>
      <c r="X154" s="65" t="b">
        <f t="shared" si="37"/>
        <v>1</v>
      </c>
      <c r="Y154" s="65" t="b">
        <f>IF(S154,S154&gt;=200,S154&lt;200)</f>
        <v>1</v>
      </c>
      <c r="Z154" s="65" t="b">
        <f t="shared" si="38"/>
        <v>0</v>
      </c>
    </row>
    <row r="155" spans="1:26" s="28" customFormat="1" x14ac:dyDescent="0.25">
      <c r="A155" s="151" t="s">
        <v>821</v>
      </c>
      <c r="B155" s="111" t="s">
        <v>148</v>
      </c>
      <c r="C155" s="253" t="s">
        <v>149</v>
      </c>
      <c r="D155" s="26" t="s">
        <v>16</v>
      </c>
      <c r="E155" s="155">
        <v>30</v>
      </c>
      <c r="F155" s="155">
        <v>36</v>
      </c>
      <c r="G155" s="155">
        <v>35</v>
      </c>
      <c r="H155" s="155">
        <v>37</v>
      </c>
      <c r="I155" s="24">
        <f t="shared" si="29"/>
        <v>34.5</v>
      </c>
      <c r="J155" s="24">
        <f t="shared" si="30"/>
        <v>69</v>
      </c>
      <c r="K155" s="155">
        <v>58</v>
      </c>
      <c r="L155" s="155">
        <v>65</v>
      </c>
      <c r="M155" s="28">
        <v>70</v>
      </c>
      <c r="N155" s="30"/>
      <c r="O155" s="29">
        <f t="shared" si="31"/>
        <v>64.33</v>
      </c>
      <c r="P155" s="30">
        <v>40</v>
      </c>
      <c r="Q155" s="30">
        <v>41</v>
      </c>
      <c r="R155" s="28">
        <v>41</v>
      </c>
      <c r="S155" s="29">
        <f t="shared" si="32"/>
        <v>255.33</v>
      </c>
      <c r="T155" s="34" t="b">
        <f t="shared" si="33"/>
        <v>1</v>
      </c>
      <c r="U155" s="34" t="b">
        <f t="shared" si="34"/>
        <v>1</v>
      </c>
      <c r="V155" s="65" t="b">
        <f t="shared" si="35"/>
        <v>1</v>
      </c>
      <c r="W155" s="65" t="b">
        <f t="shared" si="36"/>
        <v>1</v>
      </c>
      <c r="X155" s="65" t="b">
        <f t="shared" si="37"/>
        <v>1</v>
      </c>
      <c r="Y155" s="65" t="b">
        <f>IF(S155,S155&gt;=207,S155&lt;207)</f>
        <v>1</v>
      </c>
      <c r="Z155" s="65" t="b">
        <f t="shared" si="38"/>
        <v>1</v>
      </c>
    </row>
    <row r="156" spans="1:26" x14ac:dyDescent="0.25">
      <c r="A156" s="111" t="s">
        <v>382</v>
      </c>
      <c r="B156" s="111" t="s">
        <v>383</v>
      </c>
      <c r="C156" s="253" t="s">
        <v>149</v>
      </c>
      <c r="D156" s="26" t="s">
        <v>21</v>
      </c>
      <c r="E156" s="155">
        <v>29</v>
      </c>
      <c r="F156" s="155">
        <v>35</v>
      </c>
      <c r="G156" s="155">
        <v>37</v>
      </c>
      <c r="H156" s="155">
        <v>36</v>
      </c>
      <c r="I156" s="24">
        <f t="shared" si="29"/>
        <v>34.25</v>
      </c>
      <c r="J156" s="24">
        <f t="shared" si="30"/>
        <v>68.5</v>
      </c>
      <c r="K156" s="155">
        <v>51</v>
      </c>
      <c r="L156" s="155">
        <v>62</v>
      </c>
      <c r="M156" s="28">
        <v>63</v>
      </c>
      <c r="N156" s="30"/>
      <c r="O156" s="29">
        <f t="shared" si="31"/>
        <v>58.67</v>
      </c>
      <c r="P156" s="30">
        <v>40</v>
      </c>
      <c r="Q156" s="167">
        <v>35</v>
      </c>
      <c r="R156" s="28">
        <v>39</v>
      </c>
      <c r="S156" s="29">
        <f t="shared" si="32"/>
        <v>241.17</v>
      </c>
      <c r="T156" s="34" t="b">
        <f t="shared" si="33"/>
        <v>1</v>
      </c>
      <c r="U156" s="34" t="b">
        <f t="shared" si="34"/>
        <v>1</v>
      </c>
      <c r="V156" s="65" t="b">
        <f t="shared" si="35"/>
        <v>1</v>
      </c>
      <c r="W156" s="65" t="b">
        <f t="shared" si="36"/>
        <v>1</v>
      </c>
      <c r="X156" s="65" t="b">
        <f t="shared" si="37"/>
        <v>1</v>
      </c>
      <c r="Y156" s="65" t="b">
        <f>IF(S156,S156&gt;=207,S156&lt;207)</f>
        <v>1</v>
      </c>
      <c r="Z156" s="65" t="b">
        <f t="shared" si="38"/>
        <v>1</v>
      </c>
    </row>
    <row r="157" spans="1:26" s="28" customFormat="1" x14ac:dyDescent="0.25">
      <c r="A157" s="151" t="s">
        <v>825</v>
      </c>
      <c r="B157" s="111" t="s">
        <v>260</v>
      </c>
      <c r="C157" s="253" t="s">
        <v>149</v>
      </c>
      <c r="D157" s="26" t="s">
        <v>19</v>
      </c>
      <c r="E157" s="155">
        <v>31</v>
      </c>
      <c r="F157" s="155">
        <v>37</v>
      </c>
      <c r="G157" s="155">
        <v>36</v>
      </c>
      <c r="H157" s="155">
        <v>37</v>
      </c>
      <c r="I157" s="24">
        <f t="shared" si="29"/>
        <v>35.25</v>
      </c>
      <c r="J157" s="24">
        <f t="shared" si="30"/>
        <v>70.5</v>
      </c>
      <c r="K157" s="155">
        <v>79</v>
      </c>
      <c r="L157" s="155">
        <v>76</v>
      </c>
      <c r="M157" s="28">
        <v>76</v>
      </c>
      <c r="N157" s="30"/>
      <c r="O157" s="29">
        <f t="shared" si="31"/>
        <v>77</v>
      </c>
      <c r="P157" s="30">
        <v>40</v>
      </c>
      <c r="Q157" s="30">
        <v>38</v>
      </c>
      <c r="R157" s="28">
        <v>45</v>
      </c>
      <c r="S157" s="29">
        <f t="shared" si="32"/>
        <v>270.5</v>
      </c>
      <c r="T157" s="34" t="b">
        <f t="shared" si="33"/>
        <v>1</v>
      </c>
      <c r="U157" s="34" t="b">
        <f t="shared" si="34"/>
        <v>1</v>
      </c>
      <c r="V157" s="65" t="b">
        <f t="shared" si="35"/>
        <v>1</v>
      </c>
      <c r="W157" s="65" t="b">
        <f t="shared" si="36"/>
        <v>1</v>
      </c>
      <c r="X157" s="65" t="b">
        <f t="shared" si="37"/>
        <v>1</v>
      </c>
      <c r="Y157" s="65" t="b">
        <f>IF(S157,S157&gt;=207,S157&lt;207)</f>
        <v>1</v>
      </c>
      <c r="Z157" s="65" t="b">
        <f t="shared" si="38"/>
        <v>1</v>
      </c>
    </row>
    <row r="158" spans="1:26" s="28" customFormat="1" x14ac:dyDescent="0.25">
      <c r="A158" s="111" t="s">
        <v>335</v>
      </c>
      <c r="B158" s="111" t="s">
        <v>293</v>
      </c>
      <c r="C158" s="253" t="s">
        <v>149</v>
      </c>
      <c r="D158" s="26" t="s">
        <v>20</v>
      </c>
      <c r="E158" s="155">
        <v>37</v>
      </c>
      <c r="F158" s="155">
        <v>35</v>
      </c>
      <c r="G158" s="155">
        <v>37</v>
      </c>
      <c r="H158" s="155">
        <v>37</v>
      </c>
      <c r="I158" s="24">
        <f t="shared" si="29"/>
        <v>36.5</v>
      </c>
      <c r="J158" s="24">
        <f t="shared" si="30"/>
        <v>73</v>
      </c>
      <c r="K158" s="155">
        <v>52</v>
      </c>
      <c r="L158" s="155">
        <v>68</v>
      </c>
      <c r="M158" s="28">
        <v>72</v>
      </c>
      <c r="N158" s="30"/>
      <c r="O158" s="29">
        <f t="shared" si="31"/>
        <v>64</v>
      </c>
      <c r="P158" s="30">
        <v>40</v>
      </c>
      <c r="Q158" s="167">
        <v>32.5</v>
      </c>
      <c r="R158" s="28">
        <v>43</v>
      </c>
      <c r="S158" s="29">
        <f t="shared" si="32"/>
        <v>252.5</v>
      </c>
      <c r="T158" s="34" t="b">
        <f t="shared" si="33"/>
        <v>1</v>
      </c>
      <c r="U158" s="34" t="b">
        <f t="shared" si="34"/>
        <v>1</v>
      </c>
      <c r="V158" s="65" t="b">
        <f t="shared" si="35"/>
        <v>1</v>
      </c>
      <c r="W158" s="65" t="b">
        <f t="shared" si="36"/>
        <v>1</v>
      </c>
      <c r="X158" s="65" t="b">
        <f t="shared" si="37"/>
        <v>1</v>
      </c>
      <c r="Y158" s="65" t="b">
        <f>IF(S158,S158&gt;=207,S158&lt;207)</f>
        <v>1</v>
      </c>
      <c r="Z158" s="65" t="b">
        <f t="shared" si="38"/>
        <v>1</v>
      </c>
    </row>
    <row r="159" spans="1:26" s="28" customFormat="1" x14ac:dyDescent="0.25">
      <c r="A159" s="111" t="s">
        <v>755</v>
      </c>
      <c r="B159" s="111" t="s">
        <v>756</v>
      </c>
      <c r="C159" s="253" t="s">
        <v>153</v>
      </c>
      <c r="D159" s="26" t="s">
        <v>26</v>
      </c>
      <c r="E159" s="155">
        <v>30</v>
      </c>
      <c r="F159" s="155">
        <v>35</v>
      </c>
      <c r="G159" s="155">
        <v>33</v>
      </c>
      <c r="H159" s="155">
        <v>34</v>
      </c>
      <c r="I159" s="24">
        <f t="shared" si="29"/>
        <v>33</v>
      </c>
      <c r="J159" s="24">
        <f t="shared" si="30"/>
        <v>66</v>
      </c>
      <c r="K159" s="155">
        <v>53</v>
      </c>
      <c r="L159" s="155">
        <v>63</v>
      </c>
      <c r="M159" s="28">
        <v>0</v>
      </c>
      <c r="N159" s="30"/>
      <c r="O159" s="29">
        <f t="shared" si="31"/>
        <v>38.67</v>
      </c>
      <c r="P159" s="30">
        <v>40</v>
      </c>
      <c r="Q159" s="167">
        <v>36</v>
      </c>
      <c r="R159" s="28">
        <v>43</v>
      </c>
      <c r="S159" s="29">
        <f t="shared" si="32"/>
        <v>223.67</v>
      </c>
      <c r="T159" s="34" t="b">
        <f t="shared" si="33"/>
        <v>1</v>
      </c>
      <c r="U159" s="34" t="b">
        <f t="shared" si="34"/>
        <v>0</v>
      </c>
      <c r="V159" s="65" t="b">
        <f t="shared" si="35"/>
        <v>1</v>
      </c>
      <c r="W159" s="65" t="b">
        <f t="shared" si="36"/>
        <v>1</v>
      </c>
      <c r="X159" s="65" t="b">
        <f t="shared" si="37"/>
        <v>1</v>
      </c>
      <c r="Y159" s="65" t="b">
        <f>IF(S159,S159&gt;=200,S159&lt;200)</f>
        <v>1</v>
      </c>
      <c r="Z159" s="65" t="b">
        <f t="shared" si="38"/>
        <v>0</v>
      </c>
    </row>
    <row r="160" spans="1:26" s="28" customFormat="1" x14ac:dyDescent="0.25">
      <c r="A160" s="111" t="s">
        <v>429</v>
      </c>
      <c r="B160" s="111" t="s">
        <v>430</v>
      </c>
      <c r="C160" s="253" t="s">
        <v>153</v>
      </c>
      <c r="D160" s="26" t="s">
        <v>22</v>
      </c>
      <c r="E160" s="155">
        <v>32</v>
      </c>
      <c r="F160" s="155">
        <v>33</v>
      </c>
      <c r="G160" s="155">
        <v>33</v>
      </c>
      <c r="H160" s="155">
        <v>34</v>
      </c>
      <c r="I160" s="24">
        <f t="shared" si="29"/>
        <v>33</v>
      </c>
      <c r="J160" s="24">
        <f t="shared" si="30"/>
        <v>66</v>
      </c>
      <c r="K160" s="155">
        <v>61</v>
      </c>
      <c r="L160" s="155">
        <v>52</v>
      </c>
      <c r="M160" s="28">
        <v>58</v>
      </c>
      <c r="N160" s="30"/>
      <c r="O160" s="29">
        <f t="shared" si="31"/>
        <v>57</v>
      </c>
      <c r="P160" s="30">
        <v>40</v>
      </c>
      <c r="Q160" s="167">
        <v>34.5</v>
      </c>
      <c r="R160" s="28">
        <v>39</v>
      </c>
      <c r="S160" s="29">
        <f t="shared" si="32"/>
        <v>236.5</v>
      </c>
      <c r="T160" s="34" t="b">
        <f t="shared" si="33"/>
        <v>1</v>
      </c>
      <c r="U160" s="34" t="b">
        <f t="shared" si="34"/>
        <v>1</v>
      </c>
      <c r="V160" s="65" t="b">
        <f t="shared" si="35"/>
        <v>1</v>
      </c>
      <c r="W160" s="65" t="b">
        <f t="shared" si="36"/>
        <v>1</v>
      </c>
      <c r="X160" s="65" t="b">
        <f t="shared" si="37"/>
        <v>1</v>
      </c>
      <c r="Y160" s="65" t="b">
        <f t="shared" ref="Y160:Y168" si="41">IF(S160,S160&gt;=207,S160&lt;207)</f>
        <v>1</v>
      </c>
      <c r="Z160" s="65" t="b">
        <f t="shared" si="38"/>
        <v>1</v>
      </c>
    </row>
    <row r="161" spans="1:26" s="28" customFormat="1" x14ac:dyDescent="0.25">
      <c r="A161" s="111" t="s">
        <v>151</v>
      </c>
      <c r="B161" s="111" t="s">
        <v>152</v>
      </c>
      <c r="C161" s="253" t="s">
        <v>153</v>
      </c>
      <c r="D161" s="26" t="s">
        <v>16</v>
      </c>
      <c r="E161" s="155">
        <v>29</v>
      </c>
      <c r="F161" s="155">
        <v>32</v>
      </c>
      <c r="G161" s="155">
        <v>34</v>
      </c>
      <c r="H161" s="155">
        <v>37</v>
      </c>
      <c r="I161" s="24">
        <f t="shared" si="29"/>
        <v>33</v>
      </c>
      <c r="J161" s="24">
        <f t="shared" si="30"/>
        <v>66</v>
      </c>
      <c r="K161" s="155">
        <v>70</v>
      </c>
      <c r="L161" s="155">
        <v>75</v>
      </c>
      <c r="M161" s="28">
        <v>65</v>
      </c>
      <c r="N161" s="30"/>
      <c r="O161" s="29">
        <f t="shared" si="31"/>
        <v>70</v>
      </c>
      <c r="P161" s="30">
        <v>40</v>
      </c>
      <c r="Q161" s="30">
        <v>41</v>
      </c>
      <c r="R161" s="28">
        <v>41</v>
      </c>
      <c r="S161" s="29">
        <f t="shared" si="32"/>
        <v>258</v>
      </c>
      <c r="T161" s="34" t="b">
        <f t="shared" si="33"/>
        <v>1</v>
      </c>
      <c r="U161" s="34" t="b">
        <f t="shared" si="34"/>
        <v>1</v>
      </c>
      <c r="V161" s="65" t="b">
        <f t="shared" si="35"/>
        <v>1</v>
      </c>
      <c r="W161" s="65" t="b">
        <f t="shared" si="36"/>
        <v>1</v>
      </c>
      <c r="X161" s="65" t="b">
        <f t="shared" si="37"/>
        <v>1</v>
      </c>
      <c r="Y161" s="65" t="b">
        <f t="shared" si="41"/>
        <v>1</v>
      </c>
      <c r="Z161" s="65" t="b">
        <f t="shared" si="38"/>
        <v>1</v>
      </c>
    </row>
    <row r="162" spans="1:26" s="28" customFormat="1" x14ac:dyDescent="0.25">
      <c r="A162" s="111" t="s">
        <v>242</v>
      </c>
      <c r="B162" s="111" t="s">
        <v>243</v>
      </c>
      <c r="C162" s="253" t="s">
        <v>153</v>
      </c>
      <c r="D162" s="26" t="s">
        <v>19</v>
      </c>
      <c r="E162" s="155">
        <v>26</v>
      </c>
      <c r="F162" s="155">
        <v>34</v>
      </c>
      <c r="G162" s="155">
        <v>34</v>
      </c>
      <c r="H162" s="155">
        <v>35</v>
      </c>
      <c r="I162" s="24">
        <f t="shared" si="29"/>
        <v>32.25</v>
      </c>
      <c r="J162" s="24">
        <f t="shared" si="30"/>
        <v>64.5</v>
      </c>
      <c r="K162" s="155">
        <v>45</v>
      </c>
      <c r="L162" s="155">
        <v>62</v>
      </c>
      <c r="M162" s="28">
        <v>74</v>
      </c>
      <c r="N162" s="30"/>
      <c r="O162" s="29">
        <f t="shared" si="31"/>
        <v>60.33</v>
      </c>
      <c r="P162" s="30">
        <v>40</v>
      </c>
      <c r="Q162" s="30">
        <v>36</v>
      </c>
      <c r="R162" s="28">
        <v>38</v>
      </c>
      <c r="S162" s="29">
        <f t="shared" si="32"/>
        <v>238.83</v>
      </c>
      <c r="T162" s="34" t="b">
        <f t="shared" si="33"/>
        <v>1</v>
      </c>
      <c r="U162" s="34" t="b">
        <f t="shared" si="34"/>
        <v>1</v>
      </c>
      <c r="V162" s="65" t="b">
        <f t="shared" si="35"/>
        <v>1</v>
      </c>
      <c r="W162" s="65" t="b">
        <f t="shared" si="36"/>
        <v>1</v>
      </c>
      <c r="X162" s="65" t="b">
        <f t="shared" si="37"/>
        <v>1</v>
      </c>
      <c r="Y162" s="65" t="b">
        <f t="shared" si="41"/>
        <v>1</v>
      </c>
      <c r="Z162" s="65" t="b">
        <f t="shared" si="38"/>
        <v>1</v>
      </c>
    </row>
    <row r="163" spans="1:26" s="28" customFormat="1" x14ac:dyDescent="0.25">
      <c r="A163" s="151" t="s">
        <v>300</v>
      </c>
      <c r="B163" s="111" t="s">
        <v>301</v>
      </c>
      <c r="C163" s="253" t="s">
        <v>153</v>
      </c>
      <c r="D163" s="26" t="s">
        <v>20</v>
      </c>
      <c r="E163" s="155">
        <v>32</v>
      </c>
      <c r="F163" s="155">
        <v>30</v>
      </c>
      <c r="G163" s="155">
        <v>34</v>
      </c>
      <c r="H163" s="155">
        <v>34</v>
      </c>
      <c r="I163" s="24">
        <f t="shared" si="29"/>
        <v>32.5</v>
      </c>
      <c r="J163" s="24">
        <f t="shared" si="30"/>
        <v>65</v>
      </c>
      <c r="K163" s="155">
        <v>50</v>
      </c>
      <c r="L163" s="155">
        <v>66</v>
      </c>
      <c r="M163" s="28">
        <v>67</v>
      </c>
      <c r="N163" s="30"/>
      <c r="O163" s="29">
        <f t="shared" si="31"/>
        <v>61</v>
      </c>
      <c r="P163" s="30">
        <v>40</v>
      </c>
      <c r="Q163" s="167">
        <v>34</v>
      </c>
      <c r="R163" s="28">
        <v>39</v>
      </c>
      <c r="S163" s="29">
        <f t="shared" si="32"/>
        <v>239</v>
      </c>
      <c r="T163" s="34" t="b">
        <f t="shared" si="33"/>
        <v>1</v>
      </c>
      <c r="U163" s="34" t="b">
        <f t="shared" si="34"/>
        <v>1</v>
      </c>
      <c r="V163" s="65" t="b">
        <f t="shared" si="35"/>
        <v>1</v>
      </c>
      <c r="W163" s="65" t="b">
        <f t="shared" si="36"/>
        <v>1</v>
      </c>
      <c r="X163" s="65" t="b">
        <f t="shared" si="37"/>
        <v>1</v>
      </c>
      <c r="Y163" s="65" t="b">
        <f t="shared" si="41"/>
        <v>1</v>
      </c>
      <c r="Z163" s="65" t="b">
        <f t="shared" si="38"/>
        <v>1</v>
      </c>
    </row>
    <row r="164" spans="1:26" s="28" customFormat="1" x14ac:dyDescent="0.25">
      <c r="A164" s="111" t="s">
        <v>388</v>
      </c>
      <c r="B164" s="111" t="s">
        <v>389</v>
      </c>
      <c r="C164" s="253" t="s">
        <v>153</v>
      </c>
      <c r="D164" s="26" t="s">
        <v>21</v>
      </c>
      <c r="E164" s="155">
        <v>32</v>
      </c>
      <c r="F164" s="155">
        <v>29</v>
      </c>
      <c r="G164" s="155">
        <v>37</v>
      </c>
      <c r="H164" s="155">
        <v>34</v>
      </c>
      <c r="I164" s="24">
        <f t="shared" si="29"/>
        <v>33</v>
      </c>
      <c r="J164" s="24">
        <f t="shared" si="30"/>
        <v>66</v>
      </c>
      <c r="K164" s="155">
        <v>59</v>
      </c>
      <c r="L164" s="155">
        <v>74</v>
      </c>
      <c r="M164" s="28">
        <v>79</v>
      </c>
      <c r="N164" s="30"/>
      <c r="O164" s="29">
        <f t="shared" si="31"/>
        <v>70.67</v>
      </c>
      <c r="P164" s="30">
        <v>40</v>
      </c>
      <c r="Q164" s="167">
        <v>33.5</v>
      </c>
      <c r="R164" s="28">
        <v>41</v>
      </c>
      <c r="S164" s="29">
        <f t="shared" si="32"/>
        <v>251.17</v>
      </c>
      <c r="T164" s="34" t="b">
        <f t="shared" si="33"/>
        <v>1</v>
      </c>
      <c r="U164" s="34" t="b">
        <f t="shared" si="34"/>
        <v>1</v>
      </c>
      <c r="V164" s="65" t="b">
        <f t="shared" si="35"/>
        <v>1</v>
      </c>
      <c r="W164" s="65" t="b">
        <f t="shared" si="36"/>
        <v>1</v>
      </c>
      <c r="X164" s="65" t="b">
        <f t="shared" si="37"/>
        <v>1</v>
      </c>
      <c r="Y164" s="65" t="b">
        <f t="shared" si="41"/>
        <v>1</v>
      </c>
      <c r="Z164" s="65" t="b">
        <f t="shared" si="38"/>
        <v>1</v>
      </c>
    </row>
    <row r="165" spans="1:26" s="28" customFormat="1" x14ac:dyDescent="0.25">
      <c r="A165" s="111" t="s">
        <v>520</v>
      </c>
      <c r="B165" s="111" t="s">
        <v>521</v>
      </c>
      <c r="C165" s="253" t="s">
        <v>153</v>
      </c>
      <c r="D165" s="26" t="s">
        <v>23</v>
      </c>
      <c r="E165" s="155">
        <v>24</v>
      </c>
      <c r="F165" s="155">
        <v>31</v>
      </c>
      <c r="G165" s="155">
        <v>30</v>
      </c>
      <c r="H165" s="155">
        <v>36</v>
      </c>
      <c r="I165" s="24">
        <f t="shared" si="29"/>
        <v>30.25</v>
      </c>
      <c r="J165" s="24">
        <f t="shared" si="30"/>
        <v>60.5</v>
      </c>
      <c r="K165" s="155">
        <v>64</v>
      </c>
      <c r="L165" s="155">
        <v>42</v>
      </c>
      <c r="M165" s="28">
        <v>58</v>
      </c>
      <c r="N165" s="30"/>
      <c r="O165" s="29">
        <f t="shared" si="31"/>
        <v>54.67</v>
      </c>
      <c r="P165" s="30">
        <v>40</v>
      </c>
      <c r="Q165" s="167">
        <v>39</v>
      </c>
      <c r="R165" s="28">
        <v>36</v>
      </c>
      <c r="S165" s="29">
        <f t="shared" si="32"/>
        <v>230.17</v>
      </c>
      <c r="T165" s="34" t="b">
        <f t="shared" si="33"/>
        <v>1</v>
      </c>
      <c r="U165" s="34" t="b">
        <f t="shared" si="34"/>
        <v>0</v>
      </c>
      <c r="V165" s="65" t="b">
        <f t="shared" si="35"/>
        <v>1</v>
      </c>
      <c r="W165" s="65" t="b">
        <f t="shared" si="36"/>
        <v>1</v>
      </c>
      <c r="X165" s="65" t="b">
        <f t="shared" si="37"/>
        <v>1</v>
      </c>
      <c r="Y165" s="65" t="b">
        <f t="shared" si="41"/>
        <v>1</v>
      </c>
      <c r="Z165" s="65" t="b">
        <f t="shared" si="38"/>
        <v>0</v>
      </c>
    </row>
    <row r="166" spans="1:26" s="28" customFormat="1" x14ac:dyDescent="0.25">
      <c r="A166" s="111" t="s">
        <v>589</v>
      </c>
      <c r="B166" s="111" t="s">
        <v>447</v>
      </c>
      <c r="C166" s="253" t="s">
        <v>153</v>
      </c>
      <c r="D166" s="26" t="s">
        <v>0</v>
      </c>
      <c r="E166" s="155">
        <v>29</v>
      </c>
      <c r="F166" s="155">
        <v>37</v>
      </c>
      <c r="G166" s="155">
        <v>36</v>
      </c>
      <c r="H166" s="155">
        <v>39</v>
      </c>
      <c r="I166" s="24">
        <f t="shared" si="29"/>
        <v>35.25</v>
      </c>
      <c r="J166" s="24">
        <f t="shared" si="30"/>
        <v>70.5</v>
      </c>
      <c r="K166" s="155">
        <v>61</v>
      </c>
      <c r="L166" s="155">
        <v>60</v>
      </c>
      <c r="M166" s="28">
        <v>68</v>
      </c>
      <c r="N166" s="25"/>
      <c r="O166" s="29">
        <f t="shared" si="31"/>
        <v>63</v>
      </c>
      <c r="P166" s="30">
        <v>40</v>
      </c>
      <c r="Q166" s="167">
        <v>38</v>
      </c>
      <c r="R166" s="28">
        <v>35</v>
      </c>
      <c r="S166" s="29">
        <f t="shared" si="32"/>
        <v>246.5</v>
      </c>
      <c r="T166" s="34" t="b">
        <f t="shared" si="33"/>
        <v>1</v>
      </c>
      <c r="U166" s="34" t="b">
        <f t="shared" si="34"/>
        <v>1</v>
      </c>
      <c r="V166" s="65" t="b">
        <f t="shared" si="35"/>
        <v>1</v>
      </c>
      <c r="W166" s="65" t="b">
        <f t="shared" si="36"/>
        <v>1</v>
      </c>
      <c r="X166" s="65" t="b">
        <f t="shared" si="37"/>
        <v>1</v>
      </c>
      <c r="Y166" s="65" t="b">
        <f t="shared" si="41"/>
        <v>1</v>
      </c>
      <c r="Z166" s="65" t="b">
        <f t="shared" si="38"/>
        <v>1</v>
      </c>
    </row>
    <row r="167" spans="1:26" s="28" customFormat="1" x14ac:dyDescent="0.25">
      <c r="A167" s="111" t="s">
        <v>672</v>
      </c>
      <c r="B167" s="111" t="s">
        <v>553</v>
      </c>
      <c r="C167" s="253" t="s">
        <v>153</v>
      </c>
      <c r="D167" s="26" t="s">
        <v>24</v>
      </c>
      <c r="E167" s="155">
        <v>25</v>
      </c>
      <c r="F167" s="155">
        <v>34</v>
      </c>
      <c r="G167" s="155">
        <v>36</v>
      </c>
      <c r="H167" s="155">
        <v>34</v>
      </c>
      <c r="I167" s="24">
        <f t="shared" si="29"/>
        <v>32.25</v>
      </c>
      <c r="J167" s="24">
        <f t="shared" si="30"/>
        <v>64.5</v>
      </c>
      <c r="K167" s="155">
        <v>58</v>
      </c>
      <c r="L167" s="155">
        <v>69</v>
      </c>
      <c r="M167" s="28">
        <v>67</v>
      </c>
      <c r="N167" s="30"/>
      <c r="O167" s="29">
        <f t="shared" si="31"/>
        <v>64.67</v>
      </c>
      <c r="P167" s="30">
        <v>40</v>
      </c>
      <c r="Q167" s="167">
        <v>37</v>
      </c>
      <c r="R167" s="30">
        <v>39</v>
      </c>
      <c r="S167" s="29">
        <f t="shared" si="32"/>
        <v>245.17</v>
      </c>
      <c r="T167" s="34" t="b">
        <f t="shared" si="33"/>
        <v>1</v>
      </c>
      <c r="U167" s="34" t="b">
        <f t="shared" si="34"/>
        <v>1</v>
      </c>
      <c r="V167" s="65" t="b">
        <f t="shared" si="35"/>
        <v>1</v>
      </c>
      <c r="W167" s="65" t="b">
        <f t="shared" si="36"/>
        <v>1</v>
      </c>
      <c r="X167" s="65" t="b">
        <f t="shared" si="37"/>
        <v>1</v>
      </c>
      <c r="Y167" s="65" t="b">
        <f t="shared" si="41"/>
        <v>1</v>
      </c>
      <c r="Z167" s="65" t="b">
        <f t="shared" si="38"/>
        <v>1</v>
      </c>
    </row>
    <row r="168" spans="1:26" s="28" customFormat="1" x14ac:dyDescent="0.25">
      <c r="A168" s="111" t="s">
        <v>466</v>
      </c>
      <c r="B168" s="111" t="s">
        <v>467</v>
      </c>
      <c r="C168" s="253" t="s">
        <v>153</v>
      </c>
      <c r="D168" s="26" t="s">
        <v>22</v>
      </c>
      <c r="E168" s="155">
        <v>33</v>
      </c>
      <c r="F168" s="155">
        <v>37</v>
      </c>
      <c r="G168" s="155">
        <v>32</v>
      </c>
      <c r="H168" s="155">
        <v>34</v>
      </c>
      <c r="I168" s="24">
        <f t="shared" si="29"/>
        <v>34</v>
      </c>
      <c r="J168" s="24">
        <f t="shared" si="30"/>
        <v>68</v>
      </c>
      <c r="K168" s="155">
        <v>67</v>
      </c>
      <c r="L168" s="155">
        <v>70</v>
      </c>
      <c r="M168" s="28">
        <v>63</v>
      </c>
      <c r="N168" s="30"/>
      <c r="O168" s="29">
        <f t="shared" si="31"/>
        <v>66.67</v>
      </c>
      <c r="P168" s="30">
        <v>40</v>
      </c>
      <c r="Q168" s="167">
        <v>35.5</v>
      </c>
      <c r="R168" s="28">
        <v>39</v>
      </c>
      <c r="S168" s="29">
        <f t="shared" si="32"/>
        <v>249.17</v>
      </c>
      <c r="T168" s="34" t="b">
        <f t="shared" si="33"/>
        <v>1</v>
      </c>
      <c r="U168" s="34" t="b">
        <f t="shared" si="34"/>
        <v>1</v>
      </c>
      <c r="V168" s="65" t="b">
        <f t="shared" si="35"/>
        <v>1</v>
      </c>
      <c r="W168" s="65" t="b">
        <f t="shared" si="36"/>
        <v>1</v>
      </c>
      <c r="X168" s="65" t="b">
        <f t="shared" si="37"/>
        <v>1</v>
      </c>
      <c r="Y168" s="65" t="b">
        <f t="shared" si="41"/>
        <v>1</v>
      </c>
      <c r="Z168" s="65" t="b">
        <f t="shared" si="38"/>
        <v>1</v>
      </c>
    </row>
    <row r="169" spans="1:26" s="28" customFormat="1" x14ac:dyDescent="0.25">
      <c r="A169" s="111" t="s">
        <v>741</v>
      </c>
      <c r="B169" s="111" t="s">
        <v>301</v>
      </c>
      <c r="C169" s="253" t="s">
        <v>153</v>
      </c>
      <c r="D169" s="26" t="s">
        <v>25</v>
      </c>
      <c r="E169" s="155">
        <v>34</v>
      </c>
      <c r="F169" s="155">
        <v>34</v>
      </c>
      <c r="G169" s="155">
        <v>33</v>
      </c>
      <c r="H169" s="155">
        <v>38</v>
      </c>
      <c r="I169" s="24">
        <f t="shared" si="29"/>
        <v>34.75</v>
      </c>
      <c r="J169" s="24">
        <f t="shared" si="30"/>
        <v>69.5</v>
      </c>
      <c r="K169" s="155">
        <v>61</v>
      </c>
      <c r="L169" s="155">
        <v>48</v>
      </c>
      <c r="M169" s="28">
        <v>67</v>
      </c>
      <c r="N169" s="30"/>
      <c r="O169" s="29">
        <f t="shared" si="31"/>
        <v>58.67</v>
      </c>
      <c r="P169" s="30">
        <v>40</v>
      </c>
      <c r="Q169" s="167">
        <v>32</v>
      </c>
      <c r="R169" s="30">
        <v>39</v>
      </c>
      <c r="S169" s="29">
        <f t="shared" si="32"/>
        <v>239.17</v>
      </c>
      <c r="T169" s="34" t="b">
        <f t="shared" si="33"/>
        <v>1</v>
      </c>
      <c r="U169" s="34" t="b">
        <f t="shared" si="34"/>
        <v>1</v>
      </c>
      <c r="V169" s="65" t="b">
        <f t="shared" si="35"/>
        <v>1</v>
      </c>
      <c r="W169" s="65" t="b">
        <f t="shared" si="36"/>
        <v>1</v>
      </c>
      <c r="X169" s="65" t="b">
        <f t="shared" si="37"/>
        <v>1</v>
      </c>
      <c r="Y169" s="65" t="b">
        <f>IF(S169,S169&gt;=200,S169&lt;200)</f>
        <v>1</v>
      </c>
      <c r="Z169" s="65" t="b">
        <f t="shared" si="38"/>
        <v>1</v>
      </c>
    </row>
    <row r="170" spans="1:26" s="28" customFormat="1" x14ac:dyDescent="0.25">
      <c r="A170" s="111" t="s">
        <v>543</v>
      </c>
      <c r="B170" s="111" t="s">
        <v>544</v>
      </c>
      <c r="C170" s="253" t="s">
        <v>153</v>
      </c>
      <c r="D170" s="26" t="s">
        <v>23</v>
      </c>
      <c r="E170" s="155">
        <v>37</v>
      </c>
      <c r="F170" s="155">
        <v>35</v>
      </c>
      <c r="G170" s="155">
        <v>32</v>
      </c>
      <c r="H170" s="155">
        <v>37</v>
      </c>
      <c r="I170" s="24">
        <f t="shared" si="29"/>
        <v>35.25</v>
      </c>
      <c r="J170" s="24">
        <f t="shared" si="30"/>
        <v>70.5</v>
      </c>
      <c r="K170" s="155">
        <v>49</v>
      </c>
      <c r="L170" s="155">
        <v>73</v>
      </c>
      <c r="M170" s="28">
        <v>73</v>
      </c>
      <c r="N170" s="30"/>
      <c r="O170" s="29">
        <f t="shared" si="31"/>
        <v>65</v>
      </c>
      <c r="P170" s="30">
        <v>40</v>
      </c>
      <c r="Q170" s="167">
        <v>41</v>
      </c>
      <c r="R170" s="28">
        <v>35</v>
      </c>
      <c r="S170" s="29">
        <f t="shared" si="32"/>
        <v>251.5</v>
      </c>
      <c r="T170" s="34" t="b">
        <f t="shared" si="33"/>
        <v>1</v>
      </c>
      <c r="U170" s="34" t="b">
        <f t="shared" si="34"/>
        <v>1</v>
      </c>
      <c r="V170" s="65" t="b">
        <f t="shared" si="35"/>
        <v>1</v>
      </c>
      <c r="W170" s="65" t="b">
        <f t="shared" si="36"/>
        <v>1</v>
      </c>
      <c r="X170" s="65" t="b">
        <f t="shared" si="37"/>
        <v>1</v>
      </c>
      <c r="Y170" s="65" t="b">
        <f>IF(S170,S170&gt;=207,S170&lt;207)</f>
        <v>1</v>
      </c>
      <c r="Z170" s="65" t="b">
        <f t="shared" si="38"/>
        <v>1</v>
      </c>
    </row>
    <row r="171" spans="1:26" s="28" customFormat="1" x14ac:dyDescent="0.25">
      <c r="A171" s="111" t="s">
        <v>192</v>
      </c>
      <c r="B171" s="111" t="s">
        <v>193</v>
      </c>
      <c r="C171" s="253" t="s">
        <v>136</v>
      </c>
      <c r="D171" s="26" t="s">
        <v>19</v>
      </c>
      <c r="E171" s="155">
        <v>23</v>
      </c>
      <c r="F171" s="155">
        <v>36</v>
      </c>
      <c r="G171" s="155">
        <v>37</v>
      </c>
      <c r="H171" s="155">
        <v>37</v>
      </c>
      <c r="I171" s="24">
        <f t="shared" si="29"/>
        <v>33.25</v>
      </c>
      <c r="J171" s="24">
        <f t="shared" si="30"/>
        <v>66.5</v>
      </c>
      <c r="K171" s="155">
        <v>59</v>
      </c>
      <c r="L171" s="155">
        <v>66</v>
      </c>
      <c r="M171" s="28">
        <v>72</v>
      </c>
      <c r="N171" s="30"/>
      <c r="O171" s="29">
        <f t="shared" si="31"/>
        <v>65.67</v>
      </c>
      <c r="P171" s="30">
        <v>40</v>
      </c>
      <c r="Q171" s="30">
        <v>42</v>
      </c>
      <c r="R171" s="28">
        <v>40</v>
      </c>
      <c r="S171" s="29">
        <f t="shared" si="32"/>
        <v>254.17</v>
      </c>
      <c r="T171" s="34" t="b">
        <f t="shared" si="33"/>
        <v>1</v>
      </c>
      <c r="U171" s="34" t="b">
        <f t="shared" si="34"/>
        <v>1</v>
      </c>
      <c r="V171" s="65" t="b">
        <f t="shared" si="35"/>
        <v>1</v>
      </c>
      <c r="W171" s="65" t="b">
        <f t="shared" si="36"/>
        <v>1</v>
      </c>
      <c r="X171" s="65" t="b">
        <f t="shared" si="37"/>
        <v>1</v>
      </c>
      <c r="Y171" s="65" t="b">
        <f>IF(S171,S171&gt;=207,S171&lt;207)</f>
        <v>1</v>
      </c>
      <c r="Z171" s="65" t="b">
        <f t="shared" si="38"/>
        <v>1</v>
      </c>
    </row>
    <row r="172" spans="1:26" s="28" customFormat="1" x14ac:dyDescent="0.25">
      <c r="A172" s="111" t="s">
        <v>557</v>
      </c>
      <c r="B172" s="111" t="s">
        <v>558</v>
      </c>
      <c r="C172" s="253" t="s">
        <v>136</v>
      </c>
      <c r="D172" s="26" t="s">
        <v>0</v>
      </c>
      <c r="E172" s="155">
        <v>28</v>
      </c>
      <c r="F172" s="155">
        <v>36</v>
      </c>
      <c r="G172" s="155">
        <v>34</v>
      </c>
      <c r="H172" s="155">
        <v>35</v>
      </c>
      <c r="I172" s="24">
        <f t="shared" si="29"/>
        <v>33.25</v>
      </c>
      <c r="J172" s="24">
        <f t="shared" si="30"/>
        <v>66.5</v>
      </c>
      <c r="K172" s="155">
        <v>0</v>
      </c>
      <c r="L172" s="155">
        <v>71</v>
      </c>
      <c r="M172" s="28">
        <v>74</v>
      </c>
      <c r="N172" s="30"/>
      <c r="O172" s="29">
        <f t="shared" si="31"/>
        <v>48.33</v>
      </c>
      <c r="P172" s="30">
        <v>40</v>
      </c>
      <c r="Q172" s="167">
        <v>43</v>
      </c>
      <c r="R172" s="28">
        <v>41</v>
      </c>
      <c r="S172" s="29">
        <f t="shared" si="32"/>
        <v>238.83</v>
      </c>
      <c r="T172" s="34" t="b">
        <f t="shared" si="33"/>
        <v>1</v>
      </c>
      <c r="U172" s="34" t="b">
        <f t="shared" si="34"/>
        <v>0</v>
      </c>
      <c r="V172" s="65" t="b">
        <f t="shared" si="35"/>
        <v>1</v>
      </c>
      <c r="W172" s="65" t="b">
        <f t="shared" si="36"/>
        <v>1</v>
      </c>
      <c r="X172" s="65" t="b">
        <f t="shared" si="37"/>
        <v>1</v>
      </c>
      <c r="Y172" s="65" t="b">
        <f>IF(S172,S172&gt;=207,S172&lt;207)</f>
        <v>1</v>
      </c>
      <c r="Z172" s="65" t="b">
        <f t="shared" si="38"/>
        <v>0</v>
      </c>
    </row>
    <row r="173" spans="1:26" s="28" customFormat="1" x14ac:dyDescent="0.25">
      <c r="A173" s="111" t="s">
        <v>768</v>
      </c>
      <c r="B173" s="111" t="s">
        <v>366</v>
      </c>
      <c r="C173" s="253" t="s">
        <v>136</v>
      </c>
      <c r="D173" s="26" t="s">
        <v>26</v>
      </c>
      <c r="E173" s="155">
        <v>30</v>
      </c>
      <c r="F173" s="155">
        <v>38</v>
      </c>
      <c r="G173" s="155">
        <v>35</v>
      </c>
      <c r="H173" s="155">
        <v>35</v>
      </c>
      <c r="I173" s="24">
        <f t="shared" si="29"/>
        <v>34.5</v>
      </c>
      <c r="J173" s="24">
        <f t="shared" si="30"/>
        <v>69</v>
      </c>
      <c r="K173" s="155">
        <v>55</v>
      </c>
      <c r="L173" s="155">
        <v>74</v>
      </c>
      <c r="M173" s="28">
        <v>68</v>
      </c>
      <c r="N173" s="30"/>
      <c r="O173" s="29">
        <f t="shared" si="31"/>
        <v>65.67</v>
      </c>
      <c r="P173" s="30">
        <v>30</v>
      </c>
      <c r="Q173" s="167">
        <v>37</v>
      </c>
      <c r="R173" s="28">
        <v>36</v>
      </c>
      <c r="S173" s="29">
        <f t="shared" si="32"/>
        <v>237.67</v>
      </c>
      <c r="T173" s="34" t="b">
        <f t="shared" si="33"/>
        <v>1</v>
      </c>
      <c r="U173" s="34" t="b">
        <f t="shared" si="34"/>
        <v>1</v>
      </c>
      <c r="V173" s="65" t="b">
        <f t="shared" si="35"/>
        <v>0</v>
      </c>
      <c r="W173" s="65" t="b">
        <f t="shared" si="36"/>
        <v>1</v>
      </c>
      <c r="X173" s="65" t="b">
        <f t="shared" si="37"/>
        <v>1</v>
      </c>
      <c r="Y173" s="65" t="b">
        <f>IF(S173,S173&gt;=200,S173&lt;200)</f>
        <v>1</v>
      </c>
      <c r="Z173" s="65" t="b">
        <f t="shared" si="38"/>
        <v>0</v>
      </c>
    </row>
    <row r="174" spans="1:26" s="28" customFormat="1" x14ac:dyDescent="0.25">
      <c r="A174" s="111" t="s">
        <v>134</v>
      </c>
      <c r="B174" s="111" t="s">
        <v>135</v>
      </c>
      <c r="C174" s="253" t="s">
        <v>136</v>
      </c>
      <c r="D174" s="26" t="s">
        <v>16</v>
      </c>
      <c r="E174" s="155">
        <v>33</v>
      </c>
      <c r="F174" s="155">
        <v>37</v>
      </c>
      <c r="G174" s="155">
        <v>36</v>
      </c>
      <c r="H174" s="155">
        <v>38</v>
      </c>
      <c r="I174" s="24">
        <f t="shared" si="29"/>
        <v>36</v>
      </c>
      <c r="J174" s="24">
        <f t="shared" si="30"/>
        <v>72</v>
      </c>
      <c r="K174" s="155">
        <v>68</v>
      </c>
      <c r="L174" s="155">
        <v>76</v>
      </c>
      <c r="M174" s="28">
        <v>73</v>
      </c>
      <c r="N174" s="30"/>
      <c r="O174" s="29">
        <f t="shared" si="31"/>
        <v>72.33</v>
      </c>
      <c r="P174" s="30">
        <v>40</v>
      </c>
      <c r="Q174" s="30">
        <v>45</v>
      </c>
      <c r="R174" s="28">
        <v>26</v>
      </c>
      <c r="S174" s="29">
        <f t="shared" si="32"/>
        <v>255.33</v>
      </c>
      <c r="T174" s="34" t="b">
        <f t="shared" si="33"/>
        <v>1</v>
      </c>
      <c r="U174" s="34" t="b">
        <f t="shared" si="34"/>
        <v>1</v>
      </c>
      <c r="V174" s="65" t="b">
        <f t="shared" si="35"/>
        <v>1</v>
      </c>
      <c r="W174" s="65" t="b">
        <f t="shared" si="36"/>
        <v>1</v>
      </c>
      <c r="X174" s="65" t="b">
        <f t="shared" si="37"/>
        <v>0</v>
      </c>
      <c r="Y174" s="65" t="b">
        <f>IF(S174,S174&gt;=207,S174&lt;207)</f>
        <v>1</v>
      </c>
      <c r="Z174" s="65" t="b">
        <f t="shared" si="38"/>
        <v>0</v>
      </c>
    </row>
    <row r="175" spans="1:26" s="28" customFormat="1" x14ac:dyDescent="0.25">
      <c r="A175" s="255" t="s">
        <v>656</v>
      </c>
      <c r="B175" s="255" t="s">
        <v>657</v>
      </c>
      <c r="C175" s="256" t="s">
        <v>136</v>
      </c>
      <c r="D175" s="26" t="s">
        <v>24</v>
      </c>
      <c r="E175" s="155">
        <v>28</v>
      </c>
      <c r="F175" s="155">
        <v>36</v>
      </c>
      <c r="G175" s="155">
        <v>38</v>
      </c>
      <c r="H175" s="155">
        <v>35</v>
      </c>
      <c r="I175" s="24">
        <f t="shared" si="29"/>
        <v>34.25</v>
      </c>
      <c r="J175" s="24">
        <f t="shared" si="30"/>
        <v>68.5</v>
      </c>
      <c r="K175" s="155">
        <v>58</v>
      </c>
      <c r="L175" s="155">
        <v>63</v>
      </c>
      <c r="M175" s="28">
        <v>75</v>
      </c>
      <c r="N175" s="30"/>
      <c r="O175" s="29">
        <f t="shared" si="31"/>
        <v>65.33</v>
      </c>
      <c r="P175" s="30">
        <v>40</v>
      </c>
      <c r="Q175" s="167">
        <v>38</v>
      </c>
      <c r="R175" s="30">
        <v>41</v>
      </c>
      <c r="S175" s="29">
        <f t="shared" si="32"/>
        <v>252.83</v>
      </c>
      <c r="T175" s="34" t="b">
        <f t="shared" si="33"/>
        <v>1</v>
      </c>
      <c r="U175" s="34" t="b">
        <f t="shared" si="34"/>
        <v>1</v>
      </c>
      <c r="V175" s="65" t="b">
        <f t="shared" si="35"/>
        <v>1</v>
      </c>
      <c r="W175" s="65" t="b">
        <f t="shared" si="36"/>
        <v>1</v>
      </c>
      <c r="X175" s="65" t="b">
        <f t="shared" si="37"/>
        <v>1</v>
      </c>
      <c r="Y175" s="65" t="b">
        <f>IF(S175,S175&gt;=207,S175&lt;207)</f>
        <v>1</v>
      </c>
      <c r="Z175" s="65" t="b">
        <f t="shared" si="38"/>
        <v>1</v>
      </c>
    </row>
    <row r="176" spans="1:26" s="28" customFormat="1" x14ac:dyDescent="0.25">
      <c r="A176" s="111" t="s">
        <v>311</v>
      </c>
      <c r="B176" s="111" t="s">
        <v>312</v>
      </c>
      <c r="C176" s="253" t="s">
        <v>136</v>
      </c>
      <c r="D176" s="26" t="s">
        <v>20</v>
      </c>
      <c r="E176" s="155">
        <v>36</v>
      </c>
      <c r="F176" s="155">
        <v>33</v>
      </c>
      <c r="G176" s="155">
        <v>38</v>
      </c>
      <c r="H176" s="155">
        <v>35</v>
      </c>
      <c r="I176" s="24">
        <f t="shared" si="29"/>
        <v>35.5</v>
      </c>
      <c r="J176" s="24">
        <f t="shared" si="30"/>
        <v>71</v>
      </c>
      <c r="K176" s="155">
        <v>69</v>
      </c>
      <c r="L176" s="155">
        <v>74</v>
      </c>
      <c r="M176" s="28">
        <v>70</v>
      </c>
      <c r="N176" s="30"/>
      <c r="O176" s="29">
        <f t="shared" si="31"/>
        <v>71</v>
      </c>
      <c r="P176" s="30">
        <v>40</v>
      </c>
      <c r="Q176" s="167">
        <v>42.5</v>
      </c>
      <c r="R176" s="28">
        <v>40</v>
      </c>
      <c r="S176" s="29">
        <f t="shared" si="32"/>
        <v>264.5</v>
      </c>
      <c r="T176" s="34" t="b">
        <f t="shared" si="33"/>
        <v>1</v>
      </c>
      <c r="U176" s="34" t="b">
        <f t="shared" si="34"/>
        <v>1</v>
      </c>
      <c r="V176" s="65" t="b">
        <f t="shared" si="35"/>
        <v>1</v>
      </c>
      <c r="W176" s="65" t="b">
        <f t="shared" si="36"/>
        <v>1</v>
      </c>
      <c r="X176" s="65" t="b">
        <f t="shared" si="37"/>
        <v>1</v>
      </c>
      <c r="Y176" s="65" t="b">
        <f>IF(S176,S176&gt;=207,S176&lt;207)</f>
        <v>1</v>
      </c>
      <c r="Z176" s="65" t="b">
        <f t="shared" si="38"/>
        <v>1</v>
      </c>
    </row>
    <row r="177" spans="1:26" s="28" customFormat="1" x14ac:dyDescent="0.25">
      <c r="A177" s="111" t="s">
        <v>722</v>
      </c>
      <c r="B177" s="111" t="s">
        <v>723</v>
      </c>
      <c r="C177" s="253" t="s">
        <v>136</v>
      </c>
      <c r="D177" s="26" t="s">
        <v>25</v>
      </c>
      <c r="E177" s="155">
        <v>36</v>
      </c>
      <c r="F177" s="155">
        <v>34</v>
      </c>
      <c r="G177" s="155">
        <v>37</v>
      </c>
      <c r="H177" s="155">
        <v>36</v>
      </c>
      <c r="I177" s="24">
        <f t="shared" si="29"/>
        <v>35.75</v>
      </c>
      <c r="J177" s="24">
        <f t="shared" si="30"/>
        <v>71.5</v>
      </c>
      <c r="K177" s="155">
        <v>59</v>
      </c>
      <c r="L177" s="155">
        <v>74</v>
      </c>
      <c r="M177" s="28">
        <v>65</v>
      </c>
      <c r="N177" s="30"/>
      <c r="O177" s="29">
        <f t="shared" si="31"/>
        <v>66</v>
      </c>
      <c r="P177" s="30">
        <v>40</v>
      </c>
      <c r="Q177" s="167">
        <v>44</v>
      </c>
      <c r="R177" s="30">
        <v>44</v>
      </c>
      <c r="S177" s="29">
        <f t="shared" si="32"/>
        <v>265.5</v>
      </c>
      <c r="T177" s="34" t="b">
        <f t="shared" si="33"/>
        <v>1</v>
      </c>
      <c r="U177" s="34" t="b">
        <f t="shared" si="34"/>
        <v>1</v>
      </c>
      <c r="V177" s="65" t="b">
        <f t="shared" si="35"/>
        <v>1</v>
      </c>
      <c r="W177" s="65" t="b">
        <f t="shared" si="36"/>
        <v>1</v>
      </c>
      <c r="X177" s="65" t="b">
        <f t="shared" si="37"/>
        <v>1</v>
      </c>
      <c r="Y177" s="65" t="b">
        <f>IF(S177,S177&gt;=200,S177&lt;200)</f>
        <v>1</v>
      </c>
      <c r="Z177" s="65" t="b">
        <f t="shared" si="38"/>
        <v>1</v>
      </c>
    </row>
    <row r="178" spans="1:26" s="28" customFormat="1" x14ac:dyDescent="0.25">
      <c r="A178" s="111" t="s">
        <v>177</v>
      </c>
      <c r="B178" s="111" t="s">
        <v>178</v>
      </c>
      <c r="C178" s="253" t="s">
        <v>136</v>
      </c>
      <c r="D178" s="26" t="s">
        <v>16</v>
      </c>
      <c r="E178" s="155">
        <v>32</v>
      </c>
      <c r="F178" s="155">
        <v>35</v>
      </c>
      <c r="G178" s="155">
        <v>34</v>
      </c>
      <c r="H178" s="155">
        <v>39</v>
      </c>
      <c r="I178" s="24">
        <f t="shared" si="29"/>
        <v>35</v>
      </c>
      <c r="J178" s="24">
        <f t="shared" si="30"/>
        <v>70</v>
      </c>
      <c r="K178" s="155">
        <v>64</v>
      </c>
      <c r="L178" s="155">
        <v>72</v>
      </c>
      <c r="M178" s="28">
        <v>74</v>
      </c>
      <c r="N178" s="30"/>
      <c r="O178" s="29">
        <f t="shared" si="31"/>
        <v>70</v>
      </c>
      <c r="P178" s="30">
        <v>40</v>
      </c>
      <c r="Q178" s="30">
        <v>42</v>
      </c>
      <c r="R178" s="28">
        <v>41</v>
      </c>
      <c r="S178" s="29">
        <f t="shared" si="32"/>
        <v>263</v>
      </c>
      <c r="T178" s="34" t="b">
        <f t="shared" si="33"/>
        <v>1</v>
      </c>
      <c r="U178" s="34" t="b">
        <f t="shared" si="34"/>
        <v>1</v>
      </c>
      <c r="V178" s="65" t="b">
        <f t="shared" si="35"/>
        <v>1</v>
      </c>
      <c r="W178" s="65" t="b">
        <f t="shared" si="36"/>
        <v>1</v>
      </c>
      <c r="X178" s="65" t="b">
        <f t="shared" si="37"/>
        <v>1</v>
      </c>
      <c r="Y178" s="65" t="b">
        <f>IF(S178,S178&gt;=207,S178&lt;207)</f>
        <v>1</v>
      </c>
      <c r="Z178" s="65" t="b">
        <f t="shared" si="38"/>
        <v>1</v>
      </c>
    </row>
    <row r="179" spans="1:26" s="28" customFormat="1" x14ac:dyDescent="0.25">
      <c r="A179" s="111" t="s">
        <v>808</v>
      </c>
      <c r="B179" s="111" t="s">
        <v>809</v>
      </c>
      <c r="C179" s="253" t="s">
        <v>136</v>
      </c>
      <c r="D179" s="26" t="s">
        <v>26</v>
      </c>
      <c r="E179" s="155">
        <v>30</v>
      </c>
      <c r="F179" s="155">
        <v>36</v>
      </c>
      <c r="G179" s="155">
        <v>34</v>
      </c>
      <c r="H179" s="155">
        <v>33</v>
      </c>
      <c r="I179" s="24">
        <f t="shared" si="29"/>
        <v>33.25</v>
      </c>
      <c r="J179" s="24">
        <f t="shared" si="30"/>
        <v>66.5</v>
      </c>
      <c r="K179" s="155">
        <v>53</v>
      </c>
      <c r="L179" s="155">
        <v>57</v>
      </c>
      <c r="M179" s="28">
        <v>66</v>
      </c>
      <c r="N179" s="30"/>
      <c r="O179" s="29">
        <f t="shared" si="31"/>
        <v>58.67</v>
      </c>
      <c r="P179" s="30">
        <v>40</v>
      </c>
      <c r="Q179" s="167">
        <v>41</v>
      </c>
      <c r="R179" s="28">
        <v>45</v>
      </c>
      <c r="S179" s="29">
        <f t="shared" si="32"/>
        <v>251.17</v>
      </c>
      <c r="T179" s="34" t="b">
        <f t="shared" si="33"/>
        <v>1</v>
      </c>
      <c r="U179" s="34" t="b">
        <f t="shared" si="34"/>
        <v>1</v>
      </c>
      <c r="V179" s="65" t="b">
        <f t="shared" si="35"/>
        <v>1</v>
      </c>
      <c r="W179" s="65" t="b">
        <f t="shared" si="36"/>
        <v>1</v>
      </c>
      <c r="X179" s="65" t="b">
        <f t="shared" si="37"/>
        <v>1</v>
      </c>
      <c r="Y179" s="65" t="b">
        <f>IF(S179,S179&gt;=200,S179&lt;200)</f>
        <v>1</v>
      </c>
      <c r="Z179" s="65" t="b">
        <f t="shared" si="38"/>
        <v>1</v>
      </c>
    </row>
    <row r="180" spans="1:26" s="28" customFormat="1" x14ac:dyDescent="0.25">
      <c r="A180" s="111" t="s">
        <v>227</v>
      </c>
      <c r="B180" s="111" t="s">
        <v>739</v>
      </c>
      <c r="C180" s="253" t="s">
        <v>136</v>
      </c>
      <c r="D180" s="26" t="s">
        <v>25</v>
      </c>
      <c r="E180" s="155">
        <v>34</v>
      </c>
      <c r="F180" s="155">
        <v>37</v>
      </c>
      <c r="G180" s="155">
        <v>33</v>
      </c>
      <c r="H180" s="155">
        <v>38</v>
      </c>
      <c r="I180" s="24">
        <f t="shared" si="29"/>
        <v>35.5</v>
      </c>
      <c r="J180" s="24">
        <f t="shared" si="30"/>
        <v>71</v>
      </c>
      <c r="K180" s="155">
        <v>57</v>
      </c>
      <c r="L180" s="155">
        <v>60</v>
      </c>
      <c r="M180" s="28">
        <v>70</v>
      </c>
      <c r="N180" s="30"/>
      <c r="O180" s="29">
        <f t="shared" si="31"/>
        <v>62.33</v>
      </c>
      <c r="P180" s="30">
        <v>40</v>
      </c>
      <c r="Q180" s="167">
        <v>44</v>
      </c>
      <c r="R180" s="30">
        <v>39</v>
      </c>
      <c r="S180" s="29">
        <f t="shared" si="32"/>
        <v>256.33</v>
      </c>
      <c r="T180" s="34" t="b">
        <f t="shared" si="33"/>
        <v>1</v>
      </c>
      <c r="U180" s="34" t="b">
        <f t="shared" si="34"/>
        <v>1</v>
      </c>
      <c r="V180" s="65" t="b">
        <f t="shared" si="35"/>
        <v>1</v>
      </c>
      <c r="W180" s="65" t="b">
        <f t="shared" si="36"/>
        <v>1</v>
      </c>
      <c r="X180" s="65" t="b">
        <f t="shared" si="37"/>
        <v>1</v>
      </c>
      <c r="Y180" s="65" t="b">
        <f>IF(S180,S180&gt;=200,S180&lt;200)</f>
        <v>1</v>
      </c>
      <c r="Z180" s="65" t="b">
        <f t="shared" si="38"/>
        <v>1</v>
      </c>
    </row>
    <row r="181" spans="1:26" s="28" customFormat="1" x14ac:dyDescent="0.25">
      <c r="A181" s="151" t="s">
        <v>219</v>
      </c>
      <c r="B181" s="151" t="s">
        <v>220</v>
      </c>
      <c r="C181" s="254" t="s">
        <v>221</v>
      </c>
      <c r="D181" s="26" t="s">
        <v>19</v>
      </c>
      <c r="E181" s="155">
        <v>28</v>
      </c>
      <c r="F181" s="155">
        <v>35</v>
      </c>
      <c r="G181" s="155">
        <v>36</v>
      </c>
      <c r="H181" s="155">
        <v>36</v>
      </c>
      <c r="I181" s="24">
        <f t="shared" si="29"/>
        <v>33.75</v>
      </c>
      <c r="J181" s="24">
        <f t="shared" si="30"/>
        <v>67.5</v>
      </c>
      <c r="K181" s="155">
        <v>61</v>
      </c>
      <c r="L181" s="155">
        <v>70</v>
      </c>
      <c r="M181" s="28">
        <v>61</v>
      </c>
      <c r="N181" s="30"/>
      <c r="O181" s="29">
        <f t="shared" si="31"/>
        <v>64</v>
      </c>
      <c r="P181" s="30">
        <v>40</v>
      </c>
      <c r="Q181" s="30">
        <v>38</v>
      </c>
      <c r="R181" s="28">
        <v>40</v>
      </c>
      <c r="S181" s="29">
        <f t="shared" si="32"/>
        <v>249.5</v>
      </c>
      <c r="T181" s="34" t="b">
        <f t="shared" si="33"/>
        <v>1</v>
      </c>
      <c r="U181" s="34" t="b">
        <f t="shared" si="34"/>
        <v>1</v>
      </c>
      <c r="V181" s="65" t="b">
        <f t="shared" si="35"/>
        <v>1</v>
      </c>
      <c r="W181" s="65" t="b">
        <f t="shared" si="36"/>
        <v>1</v>
      </c>
      <c r="X181" s="65" t="b">
        <f t="shared" si="37"/>
        <v>1</v>
      </c>
      <c r="Y181" s="65" t="b">
        <f t="shared" ref="Y181:Y190" si="42">IF(S181,S181&gt;=207,S181&lt;207)</f>
        <v>1</v>
      </c>
      <c r="Z181" s="65" t="b">
        <f t="shared" si="38"/>
        <v>1</v>
      </c>
    </row>
    <row r="182" spans="1:26" s="28" customFormat="1" x14ac:dyDescent="0.25">
      <c r="A182" s="111" t="s">
        <v>356</v>
      </c>
      <c r="B182" s="111" t="s">
        <v>357</v>
      </c>
      <c r="C182" s="253" t="s">
        <v>221</v>
      </c>
      <c r="D182" s="26" t="s">
        <v>21</v>
      </c>
      <c r="E182" s="155">
        <v>36</v>
      </c>
      <c r="F182" s="155">
        <v>36</v>
      </c>
      <c r="G182" s="155">
        <v>38</v>
      </c>
      <c r="H182" s="155">
        <v>37</v>
      </c>
      <c r="I182" s="24">
        <f t="shared" si="29"/>
        <v>36.75</v>
      </c>
      <c r="J182" s="24">
        <f t="shared" si="30"/>
        <v>73.5</v>
      </c>
      <c r="K182" s="155">
        <v>68</v>
      </c>
      <c r="L182" s="155">
        <v>62</v>
      </c>
      <c r="M182" s="28">
        <v>69</v>
      </c>
      <c r="N182" s="30"/>
      <c r="O182" s="29">
        <f t="shared" si="31"/>
        <v>66.33</v>
      </c>
      <c r="P182" s="30">
        <v>40</v>
      </c>
      <c r="Q182" s="167">
        <v>41</v>
      </c>
      <c r="R182" s="28">
        <v>40</v>
      </c>
      <c r="S182" s="29">
        <f t="shared" si="32"/>
        <v>260.83</v>
      </c>
      <c r="T182" s="34" t="b">
        <f t="shared" si="33"/>
        <v>1</v>
      </c>
      <c r="U182" s="34" t="b">
        <f t="shared" si="34"/>
        <v>1</v>
      </c>
      <c r="V182" s="65" t="b">
        <f t="shared" si="35"/>
        <v>1</v>
      </c>
      <c r="W182" s="65" t="b">
        <f t="shared" si="36"/>
        <v>1</v>
      </c>
      <c r="X182" s="65" t="b">
        <f t="shared" si="37"/>
        <v>1</v>
      </c>
      <c r="Y182" s="65" t="b">
        <f t="shared" si="42"/>
        <v>1</v>
      </c>
      <c r="Z182" s="65" t="b">
        <f t="shared" si="38"/>
        <v>1</v>
      </c>
    </row>
    <row r="183" spans="1:26" s="28" customFormat="1" x14ac:dyDescent="0.25">
      <c r="A183" s="111" t="s">
        <v>289</v>
      </c>
      <c r="B183" s="111" t="s">
        <v>290</v>
      </c>
      <c r="C183" s="253" t="s">
        <v>221</v>
      </c>
      <c r="D183" s="26" t="s">
        <v>20</v>
      </c>
      <c r="E183" s="155">
        <v>32</v>
      </c>
      <c r="F183" s="155">
        <v>32</v>
      </c>
      <c r="G183" s="155">
        <v>35</v>
      </c>
      <c r="H183" s="155">
        <v>27</v>
      </c>
      <c r="I183" s="24">
        <f t="shared" si="29"/>
        <v>31.5</v>
      </c>
      <c r="J183" s="24">
        <f t="shared" si="30"/>
        <v>63</v>
      </c>
      <c r="K183" s="155">
        <v>57</v>
      </c>
      <c r="L183" s="155">
        <v>61</v>
      </c>
      <c r="M183" s="28">
        <v>69</v>
      </c>
      <c r="N183" s="30"/>
      <c r="O183" s="29">
        <f t="shared" si="31"/>
        <v>62.33</v>
      </c>
      <c r="P183" s="30">
        <v>40</v>
      </c>
      <c r="Q183" s="167">
        <v>40</v>
      </c>
      <c r="R183" s="28">
        <v>43</v>
      </c>
      <c r="S183" s="29">
        <f t="shared" si="32"/>
        <v>248.33</v>
      </c>
      <c r="T183" s="34" t="b">
        <f t="shared" si="33"/>
        <v>1</v>
      </c>
      <c r="U183" s="34" t="b">
        <f t="shared" si="34"/>
        <v>1</v>
      </c>
      <c r="V183" s="65" t="b">
        <f t="shared" si="35"/>
        <v>1</v>
      </c>
      <c r="W183" s="65" t="b">
        <f t="shared" si="36"/>
        <v>1</v>
      </c>
      <c r="X183" s="65" t="b">
        <f t="shared" si="37"/>
        <v>1</v>
      </c>
      <c r="Y183" s="65" t="b">
        <f t="shared" si="42"/>
        <v>1</v>
      </c>
      <c r="Z183" s="65" t="b">
        <f t="shared" si="38"/>
        <v>1</v>
      </c>
    </row>
    <row r="184" spans="1:26" x14ac:dyDescent="0.25">
      <c r="A184" s="111" t="s">
        <v>460</v>
      </c>
      <c r="B184" s="111" t="s">
        <v>315</v>
      </c>
      <c r="C184" s="253" t="s">
        <v>221</v>
      </c>
      <c r="D184" s="26" t="s">
        <v>22</v>
      </c>
      <c r="E184" s="155">
        <v>32</v>
      </c>
      <c r="F184" s="155">
        <v>36</v>
      </c>
      <c r="G184" s="155">
        <v>37</v>
      </c>
      <c r="H184" s="155">
        <v>37</v>
      </c>
      <c r="I184" s="24">
        <f t="shared" si="29"/>
        <v>35.5</v>
      </c>
      <c r="J184" s="24">
        <f t="shared" si="30"/>
        <v>71</v>
      </c>
      <c r="K184" s="155">
        <v>64</v>
      </c>
      <c r="L184" s="155">
        <v>62</v>
      </c>
      <c r="M184" s="28">
        <v>64</v>
      </c>
      <c r="N184" s="30"/>
      <c r="O184" s="29">
        <f t="shared" si="31"/>
        <v>63.33</v>
      </c>
      <c r="P184" s="30">
        <v>40</v>
      </c>
      <c r="Q184" s="167">
        <v>36</v>
      </c>
      <c r="R184" s="28">
        <v>42</v>
      </c>
      <c r="S184" s="29">
        <f t="shared" si="32"/>
        <v>252.33</v>
      </c>
      <c r="T184" s="34" t="b">
        <f t="shared" si="33"/>
        <v>1</v>
      </c>
      <c r="U184" s="34" t="b">
        <f t="shared" si="34"/>
        <v>1</v>
      </c>
      <c r="V184" s="65" t="b">
        <f t="shared" si="35"/>
        <v>1</v>
      </c>
      <c r="W184" s="65" t="b">
        <f t="shared" si="36"/>
        <v>1</v>
      </c>
      <c r="X184" s="65" t="b">
        <f t="shared" si="37"/>
        <v>1</v>
      </c>
      <c r="Y184" s="65" t="b">
        <f t="shared" si="42"/>
        <v>1</v>
      </c>
      <c r="Z184" s="65" t="b">
        <f t="shared" si="38"/>
        <v>1</v>
      </c>
    </row>
    <row r="185" spans="1:26" s="28" customFormat="1" x14ac:dyDescent="0.25">
      <c r="A185" s="111" t="s">
        <v>397</v>
      </c>
      <c r="B185" s="111" t="s">
        <v>398</v>
      </c>
      <c r="C185" s="253" t="s">
        <v>221</v>
      </c>
      <c r="D185" s="26" t="s">
        <v>21</v>
      </c>
      <c r="E185" s="155">
        <v>37</v>
      </c>
      <c r="F185" s="155">
        <v>28</v>
      </c>
      <c r="G185" s="155">
        <v>37</v>
      </c>
      <c r="H185" s="155">
        <v>38</v>
      </c>
      <c r="I185" s="24">
        <f t="shared" si="29"/>
        <v>35</v>
      </c>
      <c r="J185" s="24">
        <f t="shared" si="30"/>
        <v>70</v>
      </c>
      <c r="K185" s="155">
        <v>57</v>
      </c>
      <c r="L185" s="155">
        <v>71</v>
      </c>
      <c r="M185" s="28">
        <v>69</v>
      </c>
      <c r="N185" s="30"/>
      <c r="O185" s="29">
        <f t="shared" si="31"/>
        <v>65.67</v>
      </c>
      <c r="P185" s="30">
        <v>40</v>
      </c>
      <c r="Q185" s="167">
        <v>40</v>
      </c>
      <c r="R185" s="28">
        <v>41</v>
      </c>
      <c r="S185" s="29">
        <f t="shared" si="32"/>
        <v>256.67</v>
      </c>
      <c r="T185" s="34" t="b">
        <f t="shared" si="33"/>
        <v>1</v>
      </c>
      <c r="U185" s="34" t="b">
        <f t="shared" si="34"/>
        <v>1</v>
      </c>
      <c r="V185" s="65" t="b">
        <f t="shared" si="35"/>
        <v>1</v>
      </c>
      <c r="W185" s="65" t="b">
        <f t="shared" si="36"/>
        <v>1</v>
      </c>
      <c r="X185" s="65" t="b">
        <f t="shared" si="37"/>
        <v>1</v>
      </c>
      <c r="Y185" s="65" t="b">
        <f t="shared" si="42"/>
        <v>1</v>
      </c>
      <c r="Z185" s="65" t="b">
        <f t="shared" si="38"/>
        <v>1</v>
      </c>
    </row>
    <row r="186" spans="1:26" s="28" customFormat="1" x14ac:dyDescent="0.25">
      <c r="A186" s="111" t="s">
        <v>526</v>
      </c>
      <c r="B186" s="111" t="s">
        <v>527</v>
      </c>
      <c r="C186" s="253" t="s">
        <v>221</v>
      </c>
      <c r="D186" s="26" t="s">
        <v>23</v>
      </c>
      <c r="E186" s="155">
        <v>32</v>
      </c>
      <c r="F186" s="155">
        <v>32</v>
      </c>
      <c r="G186" s="155">
        <v>34</v>
      </c>
      <c r="H186" s="155">
        <v>35</v>
      </c>
      <c r="I186" s="24">
        <f t="shared" si="29"/>
        <v>33.25</v>
      </c>
      <c r="J186" s="24">
        <f t="shared" si="30"/>
        <v>66.5</v>
      </c>
      <c r="K186" s="155">
        <v>46</v>
      </c>
      <c r="L186" s="155">
        <v>54</v>
      </c>
      <c r="M186" s="28">
        <v>59</v>
      </c>
      <c r="N186" s="30"/>
      <c r="O186" s="29">
        <f t="shared" si="31"/>
        <v>53</v>
      </c>
      <c r="P186" s="30">
        <v>40</v>
      </c>
      <c r="Q186" s="167">
        <v>36</v>
      </c>
      <c r="R186" s="28">
        <v>41</v>
      </c>
      <c r="S186" s="29">
        <f t="shared" si="32"/>
        <v>236.5</v>
      </c>
      <c r="T186" s="34" t="b">
        <f t="shared" si="33"/>
        <v>1</v>
      </c>
      <c r="U186" s="34" t="b">
        <f t="shared" si="34"/>
        <v>0</v>
      </c>
      <c r="V186" s="65" t="b">
        <f t="shared" si="35"/>
        <v>1</v>
      </c>
      <c r="W186" s="65" t="b">
        <f t="shared" si="36"/>
        <v>1</v>
      </c>
      <c r="X186" s="65" t="b">
        <f t="shared" si="37"/>
        <v>1</v>
      </c>
      <c r="Y186" s="65" t="b">
        <f t="shared" si="42"/>
        <v>1</v>
      </c>
      <c r="Z186" s="65" t="b">
        <f t="shared" si="38"/>
        <v>0</v>
      </c>
    </row>
    <row r="187" spans="1:26" s="28" customFormat="1" x14ac:dyDescent="0.25">
      <c r="A187" s="111" t="s">
        <v>418</v>
      </c>
      <c r="B187" s="111" t="s">
        <v>419</v>
      </c>
      <c r="C187" s="253" t="s">
        <v>157</v>
      </c>
      <c r="D187" s="26" t="s">
        <v>22</v>
      </c>
      <c r="E187" s="155">
        <v>34</v>
      </c>
      <c r="F187" s="155">
        <v>36</v>
      </c>
      <c r="G187" s="155">
        <v>35</v>
      </c>
      <c r="H187" s="155">
        <v>36</v>
      </c>
      <c r="I187" s="24">
        <f t="shared" si="29"/>
        <v>35.25</v>
      </c>
      <c r="J187" s="24">
        <f t="shared" si="30"/>
        <v>70.5</v>
      </c>
      <c r="K187" s="155">
        <v>62</v>
      </c>
      <c r="L187" s="155">
        <v>60</v>
      </c>
      <c r="M187" s="28">
        <v>71</v>
      </c>
      <c r="N187" s="30"/>
      <c r="O187" s="29">
        <f t="shared" si="31"/>
        <v>64.33</v>
      </c>
      <c r="P187" s="30">
        <v>20</v>
      </c>
      <c r="Q187" s="167">
        <v>37.5</v>
      </c>
      <c r="R187" s="28">
        <v>40</v>
      </c>
      <c r="S187" s="29">
        <f t="shared" si="32"/>
        <v>232.33</v>
      </c>
      <c r="T187" s="34" t="b">
        <f t="shared" si="33"/>
        <v>1</v>
      </c>
      <c r="U187" s="34" t="b">
        <f t="shared" si="34"/>
        <v>1</v>
      </c>
      <c r="V187" s="65" t="b">
        <f t="shared" si="35"/>
        <v>0</v>
      </c>
      <c r="W187" s="65" t="b">
        <f t="shared" si="36"/>
        <v>1</v>
      </c>
      <c r="X187" s="65" t="b">
        <f t="shared" si="37"/>
        <v>1</v>
      </c>
      <c r="Y187" s="65" t="b">
        <f t="shared" si="42"/>
        <v>1</v>
      </c>
      <c r="Z187" s="65" t="b">
        <f t="shared" si="38"/>
        <v>0</v>
      </c>
    </row>
    <row r="188" spans="1:26" s="28" customFormat="1" x14ac:dyDescent="0.25">
      <c r="A188" s="111" t="s">
        <v>216</v>
      </c>
      <c r="B188" s="111" t="s">
        <v>217</v>
      </c>
      <c r="C188" s="253" t="s">
        <v>157</v>
      </c>
      <c r="D188" s="26" t="s">
        <v>19</v>
      </c>
      <c r="E188" s="155">
        <v>30</v>
      </c>
      <c r="F188" s="155">
        <v>35</v>
      </c>
      <c r="G188" s="155">
        <v>33</v>
      </c>
      <c r="H188" s="155">
        <v>34</v>
      </c>
      <c r="I188" s="24">
        <f t="shared" si="29"/>
        <v>33</v>
      </c>
      <c r="J188" s="24">
        <f t="shared" si="30"/>
        <v>66</v>
      </c>
      <c r="K188" s="155">
        <v>53</v>
      </c>
      <c r="L188" s="155">
        <v>53</v>
      </c>
      <c r="M188" s="28">
        <v>51</v>
      </c>
      <c r="N188" s="30"/>
      <c r="O188" s="29">
        <f t="shared" si="31"/>
        <v>52.33</v>
      </c>
      <c r="P188" s="30">
        <v>40</v>
      </c>
      <c r="Q188" s="30">
        <v>39</v>
      </c>
      <c r="R188" s="28">
        <v>34</v>
      </c>
      <c r="S188" s="29">
        <f t="shared" si="32"/>
        <v>231.33</v>
      </c>
      <c r="T188" s="34" t="b">
        <f t="shared" si="33"/>
        <v>1</v>
      </c>
      <c r="U188" s="34" t="b">
        <f t="shared" si="34"/>
        <v>0</v>
      </c>
      <c r="V188" s="65" t="b">
        <f t="shared" si="35"/>
        <v>1</v>
      </c>
      <c r="W188" s="65" t="b">
        <f t="shared" si="36"/>
        <v>1</v>
      </c>
      <c r="X188" s="65" t="b">
        <f t="shared" si="37"/>
        <v>0</v>
      </c>
      <c r="Y188" s="65" t="b">
        <f t="shared" si="42"/>
        <v>1</v>
      </c>
      <c r="Z188" s="65" t="b">
        <f t="shared" si="38"/>
        <v>0</v>
      </c>
    </row>
    <row r="189" spans="1:26" s="28" customFormat="1" x14ac:dyDescent="0.25">
      <c r="A189" s="111" t="s">
        <v>574</v>
      </c>
      <c r="B189" s="111" t="s">
        <v>575</v>
      </c>
      <c r="C189" s="253" t="s">
        <v>157</v>
      </c>
      <c r="D189" s="26" t="s">
        <v>0</v>
      </c>
      <c r="E189" s="155">
        <v>29</v>
      </c>
      <c r="F189" s="155">
        <v>37</v>
      </c>
      <c r="G189" s="155">
        <v>36</v>
      </c>
      <c r="H189" s="155">
        <v>37</v>
      </c>
      <c r="I189" s="24">
        <f t="shared" si="29"/>
        <v>34.75</v>
      </c>
      <c r="J189" s="24">
        <f t="shared" si="30"/>
        <v>69.5</v>
      </c>
      <c r="K189" s="155">
        <v>63</v>
      </c>
      <c r="L189" s="155">
        <v>65</v>
      </c>
      <c r="M189" s="28">
        <v>56</v>
      </c>
      <c r="N189" s="25"/>
      <c r="O189" s="29">
        <f t="shared" si="31"/>
        <v>61.33</v>
      </c>
      <c r="P189" s="30">
        <v>40</v>
      </c>
      <c r="Q189" s="167">
        <v>33</v>
      </c>
      <c r="R189" s="28">
        <v>37</v>
      </c>
      <c r="S189" s="29">
        <f t="shared" si="32"/>
        <v>240.83</v>
      </c>
      <c r="T189" s="34" t="b">
        <f t="shared" si="33"/>
        <v>1</v>
      </c>
      <c r="U189" s="34" t="b">
        <f t="shared" si="34"/>
        <v>1</v>
      </c>
      <c r="V189" s="65" t="b">
        <f t="shared" si="35"/>
        <v>1</v>
      </c>
      <c r="W189" s="65" t="b">
        <f t="shared" si="36"/>
        <v>1</v>
      </c>
      <c r="X189" s="65" t="b">
        <f t="shared" si="37"/>
        <v>1</v>
      </c>
      <c r="Y189" s="65" t="b">
        <f t="shared" si="42"/>
        <v>1</v>
      </c>
      <c r="Z189" s="65" t="b">
        <f t="shared" si="38"/>
        <v>1</v>
      </c>
    </row>
    <row r="190" spans="1:26" s="28" customFormat="1" x14ac:dyDescent="0.25">
      <c r="A190" s="111" t="s">
        <v>155</v>
      </c>
      <c r="B190" s="111" t="s">
        <v>156</v>
      </c>
      <c r="C190" s="253" t="s">
        <v>157</v>
      </c>
      <c r="D190" s="26" t="s">
        <v>16</v>
      </c>
      <c r="E190" s="155">
        <v>31</v>
      </c>
      <c r="F190" s="155">
        <v>35</v>
      </c>
      <c r="G190" s="155">
        <v>34</v>
      </c>
      <c r="H190" s="155">
        <v>37</v>
      </c>
      <c r="I190" s="24">
        <f t="shared" si="29"/>
        <v>34.25</v>
      </c>
      <c r="J190" s="24">
        <f t="shared" si="30"/>
        <v>68.5</v>
      </c>
      <c r="K190" s="155">
        <v>68</v>
      </c>
      <c r="L190" s="155">
        <v>67</v>
      </c>
      <c r="M190" s="28">
        <v>65</v>
      </c>
      <c r="N190" s="30"/>
      <c r="O190" s="29">
        <f t="shared" si="31"/>
        <v>66.67</v>
      </c>
      <c r="P190" s="30">
        <v>40</v>
      </c>
      <c r="Q190" s="30">
        <v>41</v>
      </c>
      <c r="R190" s="28">
        <v>42</v>
      </c>
      <c r="S190" s="29">
        <f t="shared" si="32"/>
        <v>258.17</v>
      </c>
      <c r="T190" s="34" t="b">
        <f t="shared" si="33"/>
        <v>1</v>
      </c>
      <c r="U190" s="34" t="b">
        <f t="shared" si="34"/>
        <v>1</v>
      </c>
      <c r="V190" s="65" t="b">
        <f t="shared" si="35"/>
        <v>1</v>
      </c>
      <c r="W190" s="65" t="b">
        <f t="shared" si="36"/>
        <v>1</v>
      </c>
      <c r="X190" s="65" t="b">
        <f t="shared" si="37"/>
        <v>1</v>
      </c>
      <c r="Y190" s="65" t="b">
        <f t="shared" si="42"/>
        <v>1</v>
      </c>
      <c r="Z190" s="65" t="b">
        <f t="shared" si="38"/>
        <v>1</v>
      </c>
    </row>
    <row r="191" spans="1:26" s="28" customFormat="1" x14ac:dyDescent="0.25">
      <c r="A191" s="111" t="s">
        <v>717</v>
      </c>
      <c r="B191" s="111" t="s">
        <v>718</v>
      </c>
      <c r="C191" s="253" t="s">
        <v>157</v>
      </c>
      <c r="D191" s="26" t="s">
        <v>25</v>
      </c>
      <c r="E191" s="155">
        <v>33</v>
      </c>
      <c r="F191" s="155">
        <v>34</v>
      </c>
      <c r="G191" s="155">
        <v>37</v>
      </c>
      <c r="H191" s="155">
        <v>38</v>
      </c>
      <c r="I191" s="24">
        <f t="shared" si="29"/>
        <v>35.5</v>
      </c>
      <c r="J191" s="24">
        <f t="shared" si="30"/>
        <v>71</v>
      </c>
      <c r="K191" s="155">
        <v>17</v>
      </c>
      <c r="L191" s="155">
        <v>74</v>
      </c>
      <c r="M191" s="28">
        <v>67</v>
      </c>
      <c r="N191" s="30"/>
      <c r="O191" s="29">
        <f t="shared" si="31"/>
        <v>52.67</v>
      </c>
      <c r="P191" s="30">
        <v>30</v>
      </c>
      <c r="Q191" s="167">
        <v>39</v>
      </c>
      <c r="R191" s="30">
        <v>43</v>
      </c>
      <c r="S191" s="29">
        <f t="shared" si="32"/>
        <v>235.67</v>
      </c>
      <c r="T191" s="34" t="b">
        <f t="shared" si="33"/>
        <v>1</v>
      </c>
      <c r="U191" s="34" t="b">
        <f t="shared" si="34"/>
        <v>0</v>
      </c>
      <c r="V191" s="65" t="b">
        <f t="shared" si="35"/>
        <v>0</v>
      </c>
      <c r="W191" s="65" t="b">
        <f t="shared" si="36"/>
        <v>1</v>
      </c>
      <c r="X191" s="65" t="b">
        <f t="shared" si="37"/>
        <v>1</v>
      </c>
      <c r="Y191" s="65" t="b">
        <f>IF(S191,S191&gt;=200,S191&lt;200)</f>
        <v>1</v>
      </c>
      <c r="Z191" s="65" t="b">
        <f t="shared" si="38"/>
        <v>0</v>
      </c>
    </row>
    <row r="192" spans="1:26" s="28" customFormat="1" x14ac:dyDescent="0.25">
      <c r="A192" s="111" t="s">
        <v>805</v>
      </c>
      <c r="B192" s="111" t="s">
        <v>806</v>
      </c>
      <c r="C192" s="253" t="s">
        <v>157</v>
      </c>
      <c r="D192" s="26" t="s">
        <v>26</v>
      </c>
      <c r="E192" s="155">
        <v>32</v>
      </c>
      <c r="F192" s="155">
        <v>38</v>
      </c>
      <c r="G192" s="155">
        <v>37</v>
      </c>
      <c r="H192" s="155">
        <v>36</v>
      </c>
      <c r="I192" s="24">
        <f t="shared" si="29"/>
        <v>35.75</v>
      </c>
      <c r="J192" s="24">
        <f t="shared" si="30"/>
        <v>71.5</v>
      </c>
      <c r="K192" s="155">
        <v>58</v>
      </c>
      <c r="L192" s="155">
        <v>52</v>
      </c>
      <c r="M192" s="28">
        <v>61</v>
      </c>
      <c r="N192" s="30"/>
      <c r="O192" s="29">
        <f t="shared" si="31"/>
        <v>57</v>
      </c>
      <c r="P192" s="30">
        <v>20</v>
      </c>
      <c r="Q192" s="167">
        <v>31</v>
      </c>
      <c r="R192" s="28">
        <v>33</v>
      </c>
      <c r="S192" s="29">
        <f t="shared" si="32"/>
        <v>212.5</v>
      </c>
      <c r="T192" s="34" t="b">
        <f t="shared" si="33"/>
        <v>1</v>
      </c>
      <c r="U192" s="34" t="b">
        <f t="shared" si="34"/>
        <v>1</v>
      </c>
      <c r="V192" s="65" t="b">
        <f t="shared" si="35"/>
        <v>0</v>
      </c>
      <c r="W192" s="65" t="b">
        <f t="shared" si="36"/>
        <v>0</v>
      </c>
      <c r="X192" s="65" t="b">
        <f t="shared" si="37"/>
        <v>0</v>
      </c>
      <c r="Y192" s="65" t="b">
        <f>IF(S192,S192&gt;=200,S192&lt;200)</f>
        <v>1</v>
      </c>
      <c r="Z192" s="65" t="b">
        <f t="shared" si="38"/>
        <v>0</v>
      </c>
    </row>
    <row r="193" spans="1:26" s="28" customFormat="1" x14ac:dyDescent="0.25">
      <c r="A193" s="111" t="s">
        <v>475</v>
      </c>
      <c r="B193" s="111" t="s">
        <v>476</v>
      </c>
      <c r="C193" s="253" t="s">
        <v>157</v>
      </c>
      <c r="D193" s="26" t="s">
        <v>22</v>
      </c>
      <c r="E193" s="155">
        <v>29</v>
      </c>
      <c r="F193" s="155">
        <v>39</v>
      </c>
      <c r="G193" s="155">
        <v>37</v>
      </c>
      <c r="H193" s="155">
        <v>38</v>
      </c>
      <c r="I193" s="24">
        <f t="shared" si="29"/>
        <v>35.75</v>
      </c>
      <c r="J193" s="24">
        <f t="shared" si="30"/>
        <v>71.5</v>
      </c>
      <c r="K193" s="155">
        <v>65</v>
      </c>
      <c r="L193" s="155">
        <v>56</v>
      </c>
      <c r="M193" s="28">
        <v>66</v>
      </c>
      <c r="N193" s="30"/>
      <c r="O193" s="29">
        <f t="shared" si="31"/>
        <v>62.33</v>
      </c>
      <c r="P193" s="30">
        <v>40</v>
      </c>
      <c r="Q193" s="167">
        <v>32</v>
      </c>
      <c r="R193" s="28">
        <v>35</v>
      </c>
      <c r="S193" s="29">
        <f t="shared" si="32"/>
        <v>240.83</v>
      </c>
      <c r="T193" s="34" t="b">
        <f t="shared" si="33"/>
        <v>1</v>
      </c>
      <c r="U193" s="34" t="b">
        <f t="shared" si="34"/>
        <v>1</v>
      </c>
      <c r="V193" s="65" t="b">
        <f t="shared" si="35"/>
        <v>1</v>
      </c>
      <c r="W193" s="65" t="b">
        <f t="shared" si="36"/>
        <v>1</v>
      </c>
      <c r="X193" s="65" t="b">
        <f t="shared" si="37"/>
        <v>1</v>
      </c>
      <c r="Y193" s="65" t="b">
        <f>IF(S193,S193&gt;=207,S193&lt;207)</f>
        <v>1</v>
      </c>
      <c r="Z193" s="65" t="b">
        <f t="shared" si="38"/>
        <v>1</v>
      </c>
    </row>
    <row r="194" spans="1:26" s="28" customFormat="1" x14ac:dyDescent="0.25">
      <c r="A194" s="111" t="s">
        <v>546</v>
      </c>
      <c r="B194" s="111" t="s">
        <v>547</v>
      </c>
      <c r="C194" s="253" t="s">
        <v>157</v>
      </c>
      <c r="D194" s="26" t="s">
        <v>23</v>
      </c>
      <c r="E194" s="155">
        <v>36</v>
      </c>
      <c r="F194" s="155">
        <v>35</v>
      </c>
      <c r="G194" s="155">
        <v>35</v>
      </c>
      <c r="H194" s="155">
        <v>37</v>
      </c>
      <c r="I194" s="24">
        <f t="shared" ref="I194:I257" si="43">AVERAGE(E194,F194,G194,H194)</f>
        <v>35.75</v>
      </c>
      <c r="J194" s="24">
        <f t="shared" ref="J194:J257" si="44">I194*2</f>
        <v>71.5</v>
      </c>
      <c r="K194" s="155">
        <v>55</v>
      </c>
      <c r="L194" s="155">
        <v>71</v>
      </c>
      <c r="M194" s="28">
        <v>70</v>
      </c>
      <c r="N194" s="30"/>
      <c r="O194" s="29">
        <f t="shared" ref="O194:O257" si="45">AVERAGE(K194,L194,M194,N194)</f>
        <v>65.33</v>
      </c>
      <c r="P194" s="30">
        <v>40</v>
      </c>
      <c r="Q194" s="167">
        <v>40</v>
      </c>
      <c r="R194" s="28">
        <v>46</v>
      </c>
      <c r="S194" s="29">
        <f t="shared" ref="S194:S257" si="46">SUM(J194 + O194 +P194 + Q194 + R194)</f>
        <v>262.83</v>
      </c>
      <c r="T194" s="34" t="b">
        <f t="shared" ref="T194:T245" si="47">IF(J194,J194&gt;=56,J194&lt;56)</f>
        <v>1</v>
      </c>
      <c r="U194" s="34" t="b">
        <f t="shared" ref="U194:U245" si="48">IF(O194,O194&gt;=56,O194&lt;56)</f>
        <v>1</v>
      </c>
      <c r="V194" s="65" t="b">
        <f t="shared" ref="V194:V245" si="49">IF(P194,P194=40)</f>
        <v>1</v>
      </c>
      <c r="W194" s="65" t="b">
        <f t="shared" ref="W194:W245" si="50">IF(Q194,Q194&gt;=32,Q194&lt;32)</f>
        <v>1</v>
      </c>
      <c r="X194" s="65" t="b">
        <f t="shared" ref="X194:X245" si="51">IF(R194,R194&gt;=35,R194&lt;35)</f>
        <v>1</v>
      </c>
      <c r="Y194" s="65" t="b">
        <f>IF(S194,S194&gt;=207,S194&lt;207)</f>
        <v>1</v>
      </c>
      <c r="Z194" s="65" t="b">
        <f t="shared" ref="Z194:Z257" si="52">AND(T194:Y194)</f>
        <v>1</v>
      </c>
    </row>
    <row r="195" spans="1:26" s="28" customFormat="1" x14ac:dyDescent="0.25">
      <c r="A195" s="111" t="s">
        <v>694</v>
      </c>
      <c r="B195" s="111" t="s">
        <v>695</v>
      </c>
      <c r="C195" s="253" t="s">
        <v>175</v>
      </c>
      <c r="D195" s="26" t="s">
        <v>25</v>
      </c>
      <c r="E195" s="155">
        <v>39</v>
      </c>
      <c r="F195" s="155">
        <v>37</v>
      </c>
      <c r="G195" s="155">
        <v>39</v>
      </c>
      <c r="H195" s="155">
        <v>39</v>
      </c>
      <c r="I195" s="24">
        <f t="shared" si="43"/>
        <v>38.5</v>
      </c>
      <c r="J195" s="24">
        <f t="shared" si="44"/>
        <v>77</v>
      </c>
      <c r="K195" s="155">
        <v>57</v>
      </c>
      <c r="L195" s="155">
        <v>73</v>
      </c>
      <c r="M195" s="28">
        <v>76</v>
      </c>
      <c r="N195" s="30"/>
      <c r="O195" s="29">
        <f t="shared" si="45"/>
        <v>68.67</v>
      </c>
      <c r="P195" s="30">
        <v>40</v>
      </c>
      <c r="Q195" s="167">
        <v>42</v>
      </c>
      <c r="R195" s="30">
        <v>39</v>
      </c>
      <c r="S195" s="29">
        <f t="shared" si="46"/>
        <v>266.67</v>
      </c>
      <c r="T195" s="34" t="b">
        <f t="shared" si="47"/>
        <v>1</v>
      </c>
      <c r="U195" s="34" t="b">
        <f t="shared" si="48"/>
        <v>1</v>
      </c>
      <c r="V195" s="65" t="b">
        <f t="shared" si="49"/>
        <v>1</v>
      </c>
      <c r="W195" s="65" t="b">
        <f t="shared" si="50"/>
        <v>1</v>
      </c>
      <c r="X195" s="65" t="b">
        <f t="shared" si="51"/>
        <v>1</v>
      </c>
      <c r="Y195" s="65" t="b">
        <f>IF(S195,S195&gt;=200,S195&lt;200)</f>
        <v>1</v>
      </c>
      <c r="Z195" s="65" t="b">
        <f t="shared" si="52"/>
        <v>1</v>
      </c>
    </row>
    <row r="196" spans="1:26" s="28" customFormat="1" x14ac:dyDescent="0.25">
      <c r="A196" s="111" t="s">
        <v>770</v>
      </c>
      <c r="B196" s="111" t="s">
        <v>771</v>
      </c>
      <c r="C196" s="253" t="s">
        <v>175</v>
      </c>
      <c r="D196" s="26" t="s">
        <v>26</v>
      </c>
      <c r="E196" s="155">
        <v>34</v>
      </c>
      <c r="F196" s="155">
        <v>40</v>
      </c>
      <c r="G196" s="155">
        <v>35</v>
      </c>
      <c r="H196" s="155">
        <v>37</v>
      </c>
      <c r="I196" s="24">
        <f t="shared" si="43"/>
        <v>36.5</v>
      </c>
      <c r="J196" s="24">
        <f t="shared" si="44"/>
        <v>73</v>
      </c>
      <c r="K196" s="155">
        <v>62</v>
      </c>
      <c r="L196" s="155">
        <v>59</v>
      </c>
      <c r="M196" s="28">
        <v>71</v>
      </c>
      <c r="N196" s="30"/>
      <c r="O196" s="29">
        <f t="shared" si="45"/>
        <v>64</v>
      </c>
      <c r="P196" s="30">
        <v>40</v>
      </c>
      <c r="Q196" s="167">
        <v>42</v>
      </c>
      <c r="R196" s="28">
        <v>39</v>
      </c>
      <c r="S196" s="29">
        <f t="shared" si="46"/>
        <v>258</v>
      </c>
      <c r="T196" s="34" t="b">
        <f t="shared" si="47"/>
        <v>1</v>
      </c>
      <c r="U196" s="34" t="b">
        <f t="shared" si="48"/>
        <v>1</v>
      </c>
      <c r="V196" s="65" t="b">
        <f t="shared" si="49"/>
        <v>1</v>
      </c>
      <c r="W196" s="65" t="b">
        <f t="shared" si="50"/>
        <v>1</v>
      </c>
      <c r="X196" s="65" t="b">
        <f t="shared" si="51"/>
        <v>1</v>
      </c>
      <c r="Y196" s="65" t="b">
        <f>IF(S196,S196&gt;=200,S196&lt;200)</f>
        <v>1</v>
      </c>
      <c r="Z196" s="65" t="b">
        <f t="shared" si="52"/>
        <v>1</v>
      </c>
    </row>
    <row r="197" spans="1:26" s="28" customFormat="1" x14ac:dyDescent="0.25">
      <c r="A197" s="111" t="s">
        <v>213</v>
      </c>
      <c r="B197" s="111" t="s">
        <v>214</v>
      </c>
      <c r="C197" s="253" t="s">
        <v>175</v>
      </c>
      <c r="D197" s="26" t="s">
        <v>19</v>
      </c>
      <c r="E197" s="155">
        <v>30</v>
      </c>
      <c r="F197" s="155">
        <v>35</v>
      </c>
      <c r="G197" s="155">
        <v>37</v>
      </c>
      <c r="H197" s="155">
        <v>34</v>
      </c>
      <c r="I197" s="24">
        <f t="shared" si="43"/>
        <v>34</v>
      </c>
      <c r="J197" s="24">
        <f t="shared" si="44"/>
        <v>68</v>
      </c>
      <c r="K197" s="155">
        <v>45</v>
      </c>
      <c r="L197" s="155">
        <v>52</v>
      </c>
      <c r="M197" s="28">
        <v>59</v>
      </c>
      <c r="N197" s="30"/>
      <c r="O197" s="29">
        <f t="shared" si="45"/>
        <v>52</v>
      </c>
      <c r="P197" s="30">
        <v>10</v>
      </c>
      <c r="Q197" s="30">
        <v>44</v>
      </c>
      <c r="R197" s="28">
        <v>38</v>
      </c>
      <c r="S197" s="29">
        <f t="shared" si="46"/>
        <v>212</v>
      </c>
      <c r="T197" s="34" t="b">
        <f t="shared" si="47"/>
        <v>1</v>
      </c>
      <c r="U197" s="34" t="b">
        <f t="shared" si="48"/>
        <v>0</v>
      </c>
      <c r="V197" s="65" t="b">
        <f t="shared" si="49"/>
        <v>0</v>
      </c>
      <c r="W197" s="65" t="b">
        <f t="shared" si="50"/>
        <v>1</v>
      </c>
      <c r="X197" s="65" t="b">
        <f t="shared" si="51"/>
        <v>1</v>
      </c>
      <c r="Y197" s="65" t="b">
        <f>IF(S197,S197&gt;=207,S197&lt;207)</f>
        <v>1</v>
      </c>
      <c r="Z197" s="65" t="b">
        <f t="shared" si="52"/>
        <v>0</v>
      </c>
    </row>
    <row r="198" spans="1:26" s="28" customFormat="1" x14ac:dyDescent="0.25">
      <c r="A198" s="111" t="s">
        <v>631</v>
      </c>
      <c r="B198" s="111" t="s">
        <v>632</v>
      </c>
      <c r="C198" s="253" t="s">
        <v>175</v>
      </c>
      <c r="D198" s="26" t="s">
        <v>24</v>
      </c>
      <c r="E198" s="155">
        <v>31</v>
      </c>
      <c r="F198" s="155">
        <v>38</v>
      </c>
      <c r="G198" s="155">
        <v>36</v>
      </c>
      <c r="H198" s="155">
        <v>31</v>
      </c>
      <c r="I198" s="24">
        <f t="shared" si="43"/>
        <v>34</v>
      </c>
      <c r="J198" s="24">
        <f t="shared" si="44"/>
        <v>68</v>
      </c>
      <c r="K198" s="155">
        <v>53</v>
      </c>
      <c r="L198" s="155">
        <v>68</v>
      </c>
      <c r="M198" s="28">
        <v>52</v>
      </c>
      <c r="N198" s="30"/>
      <c r="O198" s="29">
        <f t="shared" si="45"/>
        <v>57.67</v>
      </c>
      <c r="P198" s="30">
        <v>40</v>
      </c>
      <c r="Q198" s="167">
        <v>34</v>
      </c>
      <c r="R198" s="30">
        <v>34</v>
      </c>
      <c r="S198" s="29">
        <f t="shared" si="46"/>
        <v>233.67</v>
      </c>
      <c r="T198" s="34" t="b">
        <f t="shared" si="47"/>
        <v>1</v>
      </c>
      <c r="U198" s="34" t="b">
        <f t="shared" si="48"/>
        <v>1</v>
      </c>
      <c r="V198" s="65" t="b">
        <f t="shared" si="49"/>
        <v>1</v>
      </c>
      <c r="W198" s="65" t="b">
        <f t="shared" si="50"/>
        <v>1</v>
      </c>
      <c r="X198" s="65" t="b">
        <f t="shared" si="51"/>
        <v>0</v>
      </c>
      <c r="Y198" s="65" t="b">
        <f>IF(S198,S198&gt;=207,S198&lt;207)</f>
        <v>1</v>
      </c>
      <c r="Z198" s="65" t="b">
        <f t="shared" si="52"/>
        <v>0</v>
      </c>
    </row>
    <row r="199" spans="1:26" s="28" customFormat="1" x14ac:dyDescent="0.25">
      <c r="A199" s="111" t="s">
        <v>643</v>
      </c>
      <c r="B199" s="111" t="s">
        <v>371</v>
      </c>
      <c r="C199" s="253" t="s">
        <v>175</v>
      </c>
      <c r="D199" s="26" t="s">
        <v>24</v>
      </c>
      <c r="E199" s="155">
        <v>32</v>
      </c>
      <c r="F199" s="155">
        <v>38</v>
      </c>
      <c r="G199" s="155">
        <v>38</v>
      </c>
      <c r="H199" s="155">
        <v>37</v>
      </c>
      <c r="I199" s="24">
        <f t="shared" si="43"/>
        <v>36.25</v>
      </c>
      <c r="J199" s="24">
        <f t="shared" si="44"/>
        <v>72.5</v>
      </c>
      <c r="K199" s="155">
        <v>71</v>
      </c>
      <c r="L199" s="155">
        <v>71</v>
      </c>
      <c r="M199" s="28">
        <v>77</v>
      </c>
      <c r="N199" s="30"/>
      <c r="O199" s="29">
        <f t="shared" si="45"/>
        <v>73</v>
      </c>
      <c r="P199" s="30">
        <v>40</v>
      </c>
      <c r="Q199" s="167">
        <v>43</v>
      </c>
      <c r="R199" s="30">
        <v>46</v>
      </c>
      <c r="S199" s="29">
        <f t="shared" si="46"/>
        <v>274.5</v>
      </c>
      <c r="T199" s="34" t="b">
        <f t="shared" si="47"/>
        <v>1</v>
      </c>
      <c r="U199" s="34" t="b">
        <f t="shared" si="48"/>
        <v>1</v>
      </c>
      <c r="V199" s="65" t="b">
        <f t="shared" si="49"/>
        <v>1</v>
      </c>
      <c r="W199" s="65" t="b">
        <f t="shared" si="50"/>
        <v>1</v>
      </c>
      <c r="X199" s="65" t="b">
        <f t="shared" si="51"/>
        <v>1</v>
      </c>
      <c r="Y199" s="65" t="b">
        <f>IF(S199,S199&gt;=207,S199&lt;207)</f>
        <v>1</v>
      </c>
      <c r="Z199" s="65" t="b">
        <f t="shared" si="52"/>
        <v>1</v>
      </c>
    </row>
    <row r="200" spans="1:26" s="28" customFormat="1" x14ac:dyDescent="0.25">
      <c r="A200" s="111" t="s">
        <v>797</v>
      </c>
      <c r="B200" s="111" t="s">
        <v>798</v>
      </c>
      <c r="C200" s="253" t="s">
        <v>175</v>
      </c>
      <c r="D200" s="26" t="s">
        <v>26</v>
      </c>
      <c r="E200" s="155">
        <v>32</v>
      </c>
      <c r="F200" s="155">
        <v>39</v>
      </c>
      <c r="G200" s="155">
        <v>39</v>
      </c>
      <c r="H200" s="155">
        <v>37</v>
      </c>
      <c r="I200" s="24">
        <f t="shared" si="43"/>
        <v>36.75</v>
      </c>
      <c r="J200" s="24">
        <f t="shared" si="44"/>
        <v>73.5</v>
      </c>
      <c r="K200" s="155">
        <v>68</v>
      </c>
      <c r="L200" s="155">
        <v>67</v>
      </c>
      <c r="M200" s="28">
        <v>77</v>
      </c>
      <c r="N200" s="30"/>
      <c r="O200" s="29">
        <f t="shared" si="45"/>
        <v>70.67</v>
      </c>
      <c r="P200" s="30">
        <v>40</v>
      </c>
      <c r="Q200" s="167">
        <v>40</v>
      </c>
      <c r="R200" s="28">
        <v>42</v>
      </c>
      <c r="S200" s="29">
        <f t="shared" si="46"/>
        <v>266.17</v>
      </c>
      <c r="T200" s="34" t="b">
        <f t="shared" si="47"/>
        <v>1</v>
      </c>
      <c r="U200" s="34" t="b">
        <f t="shared" si="48"/>
        <v>1</v>
      </c>
      <c r="V200" s="65" t="b">
        <f t="shared" si="49"/>
        <v>1</v>
      </c>
      <c r="W200" s="65" t="b">
        <f t="shared" si="50"/>
        <v>1</v>
      </c>
      <c r="X200" s="65" t="b">
        <f t="shared" si="51"/>
        <v>1</v>
      </c>
      <c r="Y200" s="65" t="b">
        <f>IF(S200,S200&gt;=200,S200&lt;200)</f>
        <v>1</v>
      </c>
      <c r="Z200" s="65" t="b">
        <f t="shared" si="52"/>
        <v>1</v>
      </c>
    </row>
    <row r="201" spans="1:26" s="28" customFormat="1" x14ac:dyDescent="0.25">
      <c r="A201" s="111" t="s">
        <v>173</v>
      </c>
      <c r="B201" s="111" t="s">
        <v>174</v>
      </c>
      <c r="C201" s="253" t="s">
        <v>175</v>
      </c>
      <c r="D201" s="26" t="s">
        <v>16</v>
      </c>
      <c r="E201" s="155">
        <v>27</v>
      </c>
      <c r="F201" s="155">
        <v>35</v>
      </c>
      <c r="G201" s="155">
        <v>31</v>
      </c>
      <c r="H201" s="155">
        <v>38</v>
      </c>
      <c r="I201" s="24">
        <f t="shared" si="43"/>
        <v>32.75</v>
      </c>
      <c r="J201" s="24">
        <f t="shared" si="44"/>
        <v>65.5</v>
      </c>
      <c r="K201" s="155">
        <v>47</v>
      </c>
      <c r="L201" s="155">
        <v>73</v>
      </c>
      <c r="M201" s="28">
        <v>65</v>
      </c>
      <c r="N201" s="30"/>
      <c r="O201" s="29">
        <f t="shared" si="45"/>
        <v>61.67</v>
      </c>
      <c r="P201" s="30">
        <v>40</v>
      </c>
      <c r="Q201" s="30">
        <v>35</v>
      </c>
      <c r="R201" s="28">
        <v>33</v>
      </c>
      <c r="S201" s="29">
        <f t="shared" si="46"/>
        <v>235.17</v>
      </c>
      <c r="T201" s="34" t="b">
        <f t="shared" si="47"/>
        <v>1</v>
      </c>
      <c r="U201" s="34" t="b">
        <f t="shared" si="48"/>
        <v>1</v>
      </c>
      <c r="V201" s="65" t="b">
        <f t="shared" si="49"/>
        <v>1</v>
      </c>
      <c r="W201" s="65" t="b">
        <f t="shared" si="50"/>
        <v>1</v>
      </c>
      <c r="X201" s="65" t="b">
        <f t="shared" si="51"/>
        <v>0</v>
      </c>
      <c r="Y201" s="65" t="b">
        <f>IF(S201,S201&gt;=207,S201&lt;207)</f>
        <v>1</v>
      </c>
      <c r="Z201" s="65" t="b">
        <f t="shared" si="52"/>
        <v>0</v>
      </c>
    </row>
    <row r="202" spans="1:26" s="28" customFormat="1" x14ac:dyDescent="0.25">
      <c r="A202" s="111" t="s">
        <v>731</v>
      </c>
      <c r="B202" s="111" t="s">
        <v>732</v>
      </c>
      <c r="C202" s="253" t="s">
        <v>175</v>
      </c>
      <c r="D202" s="26" t="s">
        <v>25</v>
      </c>
      <c r="E202" s="155">
        <v>38</v>
      </c>
      <c r="F202" s="155">
        <v>34</v>
      </c>
      <c r="G202" s="155">
        <v>36</v>
      </c>
      <c r="H202" s="155">
        <v>38</v>
      </c>
      <c r="I202" s="24">
        <f t="shared" si="43"/>
        <v>36.5</v>
      </c>
      <c r="J202" s="24">
        <f t="shared" si="44"/>
        <v>73</v>
      </c>
      <c r="K202" s="155">
        <v>72</v>
      </c>
      <c r="L202" s="155">
        <v>76</v>
      </c>
      <c r="M202" s="28">
        <v>64</v>
      </c>
      <c r="N202" s="30"/>
      <c r="O202" s="29">
        <f t="shared" si="45"/>
        <v>70.67</v>
      </c>
      <c r="P202" s="30">
        <v>40</v>
      </c>
      <c r="Q202" s="167">
        <v>42.5</v>
      </c>
      <c r="R202" s="30">
        <v>44</v>
      </c>
      <c r="S202" s="29">
        <f t="shared" si="46"/>
        <v>270.17</v>
      </c>
      <c r="T202" s="34" t="b">
        <f t="shared" si="47"/>
        <v>1</v>
      </c>
      <c r="U202" s="34" t="b">
        <f t="shared" si="48"/>
        <v>1</v>
      </c>
      <c r="V202" s="65" t="b">
        <f t="shared" si="49"/>
        <v>1</v>
      </c>
      <c r="W202" s="65" t="b">
        <f t="shared" si="50"/>
        <v>1</v>
      </c>
      <c r="X202" s="65" t="b">
        <f t="shared" si="51"/>
        <v>1</v>
      </c>
      <c r="Y202" s="65" t="b">
        <f>IF(S202,S202&gt;=200,S202&lt;200)</f>
        <v>1</v>
      </c>
      <c r="Z202" s="65" t="b">
        <f t="shared" si="52"/>
        <v>1</v>
      </c>
    </row>
    <row r="203" spans="1:26" s="28" customFormat="1" x14ac:dyDescent="0.25">
      <c r="A203" s="151" t="s">
        <v>823</v>
      </c>
      <c r="B203" s="111" t="s">
        <v>195</v>
      </c>
      <c r="C203" s="253" t="s">
        <v>196</v>
      </c>
      <c r="D203" s="26" t="s">
        <v>19</v>
      </c>
      <c r="E203" s="155">
        <v>28</v>
      </c>
      <c r="F203" s="155">
        <v>37</v>
      </c>
      <c r="G203" s="155">
        <v>35</v>
      </c>
      <c r="H203" s="155">
        <v>38</v>
      </c>
      <c r="I203" s="24">
        <f t="shared" si="43"/>
        <v>34.5</v>
      </c>
      <c r="J203" s="24">
        <f t="shared" si="44"/>
        <v>69</v>
      </c>
      <c r="K203" s="155">
        <v>62</v>
      </c>
      <c r="L203" s="155">
        <v>63</v>
      </c>
      <c r="M203" s="28">
        <v>73</v>
      </c>
      <c r="N203" s="30"/>
      <c r="O203" s="29">
        <f t="shared" si="45"/>
        <v>66</v>
      </c>
      <c r="P203" s="30">
        <v>20</v>
      </c>
      <c r="Q203" s="30">
        <v>43</v>
      </c>
      <c r="R203" s="28">
        <v>43</v>
      </c>
      <c r="S203" s="29">
        <f t="shared" si="46"/>
        <v>241</v>
      </c>
      <c r="T203" s="34" t="b">
        <f t="shared" si="47"/>
        <v>1</v>
      </c>
      <c r="U203" s="34" t="b">
        <f t="shared" si="48"/>
        <v>1</v>
      </c>
      <c r="V203" s="65" t="b">
        <f t="shared" si="49"/>
        <v>0</v>
      </c>
      <c r="W203" s="65" t="b">
        <f t="shared" si="50"/>
        <v>1</v>
      </c>
      <c r="X203" s="65" t="b">
        <f t="shared" si="51"/>
        <v>1</v>
      </c>
      <c r="Y203" s="65" t="b">
        <f t="shared" ref="Y203:Y216" si="53">IF(S203,S203&gt;=207,S203&lt;207)</f>
        <v>1</v>
      </c>
      <c r="Z203" s="65" t="b">
        <f t="shared" si="52"/>
        <v>0</v>
      </c>
    </row>
    <row r="204" spans="1:26" s="28" customFormat="1" x14ac:dyDescent="0.25">
      <c r="A204" s="151" t="s">
        <v>823</v>
      </c>
      <c r="B204" s="111" t="s">
        <v>268</v>
      </c>
      <c r="C204" s="253" t="s">
        <v>196</v>
      </c>
      <c r="D204" s="26" t="s">
        <v>20</v>
      </c>
      <c r="E204" s="155">
        <v>33</v>
      </c>
      <c r="F204" s="155">
        <v>30</v>
      </c>
      <c r="G204" s="155">
        <v>31</v>
      </c>
      <c r="H204" s="155">
        <v>32</v>
      </c>
      <c r="I204" s="24">
        <f t="shared" si="43"/>
        <v>31.5</v>
      </c>
      <c r="J204" s="24">
        <f t="shared" si="44"/>
        <v>63</v>
      </c>
      <c r="K204" s="155">
        <v>57</v>
      </c>
      <c r="L204" s="155">
        <v>68</v>
      </c>
      <c r="M204" s="28">
        <v>66</v>
      </c>
      <c r="N204" s="30"/>
      <c r="O204" s="29">
        <f t="shared" si="45"/>
        <v>63.67</v>
      </c>
      <c r="P204" s="30">
        <v>40</v>
      </c>
      <c r="Q204" s="30">
        <v>39</v>
      </c>
      <c r="R204" s="28">
        <v>31</v>
      </c>
      <c r="S204" s="29">
        <f t="shared" si="46"/>
        <v>236.67</v>
      </c>
      <c r="T204" s="34" t="b">
        <f t="shared" si="47"/>
        <v>1</v>
      </c>
      <c r="U204" s="34" t="b">
        <f t="shared" si="48"/>
        <v>1</v>
      </c>
      <c r="V204" s="65" t="b">
        <f t="shared" si="49"/>
        <v>1</v>
      </c>
      <c r="W204" s="65" t="b">
        <f t="shared" si="50"/>
        <v>1</v>
      </c>
      <c r="X204" s="65" t="b">
        <f t="shared" si="51"/>
        <v>0</v>
      </c>
      <c r="Y204" s="65" t="b">
        <f t="shared" si="53"/>
        <v>1</v>
      </c>
      <c r="Z204" s="65" t="b">
        <f t="shared" si="52"/>
        <v>0</v>
      </c>
    </row>
    <row r="205" spans="1:26" s="28" customFormat="1" x14ac:dyDescent="0.25">
      <c r="A205" s="111" t="s">
        <v>359</v>
      </c>
      <c r="B205" s="111" t="s">
        <v>360</v>
      </c>
      <c r="C205" s="253" t="s">
        <v>196</v>
      </c>
      <c r="D205" s="26" t="s">
        <v>21</v>
      </c>
      <c r="E205" s="155">
        <v>32</v>
      </c>
      <c r="F205" s="155">
        <v>31</v>
      </c>
      <c r="G205" s="155">
        <v>37</v>
      </c>
      <c r="H205" s="155">
        <v>38</v>
      </c>
      <c r="I205" s="24">
        <f t="shared" si="43"/>
        <v>34.5</v>
      </c>
      <c r="J205" s="24">
        <f t="shared" si="44"/>
        <v>69</v>
      </c>
      <c r="K205" s="155">
        <v>66</v>
      </c>
      <c r="L205" s="155">
        <v>68</v>
      </c>
      <c r="M205" s="28">
        <v>64</v>
      </c>
      <c r="N205" s="30"/>
      <c r="O205" s="29">
        <f t="shared" si="45"/>
        <v>66</v>
      </c>
      <c r="P205" s="30">
        <v>40</v>
      </c>
      <c r="Q205" s="167">
        <v>31.5</v>
      </c>
      <c r="R205" s="28">
        <v>33</v>
      </c>
      <c r="S205" s="29">
        <f t="shared" si="46"/>
        <v>239.5</v>
      </c>
      <c r="T205" s="34" t="b">
        <f t="shared" si="47"/>
        <v>1</v>
      </c>
      <c r="U205" s="34" t="b">
        <f t="shared" si="48"/>
        <v>1</v>
      </c>
      <c r="V205" s="65" t="b">
        <f t="shared" si="49"/>
        <v>1</v>
      </c>
      <c r="W205" s="65" t="b">
        <f t="shared" si="50"/>
        <v>0</v>
      </c>
      <c r="X205" s="65" t="b">
        <f t="shared" si="51"/>
        <v>0</v>
      </c>
      <c r="Y205" s="65" t="b">
        <f t="shared" si="53"/>
        <v>1</v>
      </c>
      <c r="Z205" s="65" t="b">
        <f t="shared" si="52"/>
        <v>0</v>
      </c>
    </row>
    <row r="206" spans="1:26" s="28" customFormat="1" x14ac:dyDescent="0.25">
      <c r="A206" s="111" t="s">
        <v>326</v>
      </c>
      <c r="B206" s="111" t="s">
        <v>327</v>
      </c>
      <c r="C206" s="253" t="s">
        <v>196</v>
      </c>
      <c r="D206" s="26" t="s">
        <v>20</v>
      </c>
      <c r="E206" s="155">
        <v>31</v>
      </c>
      <c r="F206" s="155">
        <v>31</v>
      </c>
      <c r="G206" s="155">
        <v>35</v>
      </c>
      <c r="H206" s="155">
        <v>32</v>
      </c>
      <c r="I206" s="24">
        <f t="shared" si="43"/>
        <v>32.25</v>
      </c>
      <c r="J206" s="24">
        <f t="shared" si="44"/>
        <v>64.5</v>
      </c>
      <c r="K206" s="155">
        <v>57</v>
      </c>
      <c r="L206" s="155">
        <v>61</v>
      </c>
      <c r="M206" s="155">
        <v>62</v>
      </c>
      <c r="N206" s="30"/>
      <c r="O206" s="29">
        <f t="shared" si="45"/>
        <v>60</v>
      </c>
      <c r="P206" s="30">
        <v>10</v>
      </c>
      <c r="Q206" s="167">
        <v>34</v>
      </c>
      <c r="R206" s="28">
        <v>39</v>
      </c>
      <c r="S206" s="29">
        <f t="shared" si="46"/>
        <v>207.5</v>
      </c>
      <c r="T206" s="34" t="b">
        <f t="shared" si="47"/>
        <v>1</v>
      </c>
      <c r="U206" s="34" t="b">
        <f t="shared" si="48"/>
        <v>1</v>
      </c>
      <c r="V206" s="65" t="b">
        <f t="shared" si="49"/>
        <v>0</v>
      </c>
      <c r="W206" s="65" t="b">
        <f t="shared" si="50"/>
        <v>1</v>
      </c>
      <c r="X206" s="65" t="b">
        <f t="shared" si="51"/>
        <v>1</v>
      </c>
      <c r="Y206" s="65" t="b">
        <f t="shared" si="53"/>
        <v>1</v>
      </c>
      <c r="Z206" s="65" t="b">
        <f t="shared" si="52"/>
        <v>0</v>
      </c>
    </row>
    <row r="207" spans="1:26" s="28" customFormat="1" x14ac:dyDescent="0.25">
      <c r="A207" s="111" t="s">
        <v>412</v>
      </c>
      <c r="B207" s="111" t="s">
        <v>413</v>
      </c>
      <c r="C207" s="253" t="s">
        <v>124</v>
      </c>
      <c r="D207" s="26" t="s">
        <v>22</v>
      </c>
      <c r="E207" s="155">
        <v>35</v>
      </c>
      <c r="F207" s="155">
        <v>37</v>
      </c>
      <c r="G207" s="155">
        <v>36</v>
      </c>
      <c r="H207" s="155">
        <v>36</v>
      </c>
      <c r="I207" s="24">
        <f t="shared" si="43"/>
        <v>36</v>
      </c>
      <c r="J207" s="24">
        <f t="shared" si="44"/>
        <v>72</v>
      </c>
      <c r="K207" s="155">
        <v>72</v>
      </c>
      <c r="L207" s="155">
        <v>76</v>
      </c>
      <c r="M207" s="28">
        <v>72</v>
      </c>
      <c r="N207" s="30"/>
      <c r="O207" s="29">
        <f t="shared" si="45"/>
        <v>73.33</v>
      </c>
      <c r="P207" s="30">
        <v>40</v>
      </c>
      <c r="Q207" s="167">
        <v>40</v>
      </c>
      <c r="R207" s="28">
        <v>38</v>
      </c>
      <c r="S207" s="29">
        <f t="shared" si="46"/>
        <v>263.33</v>
      </c>
      <c r="T207" s="34" t="b">
        <f t="shared" si="47"/>
        <v>1</v>
      </c>
      <c r="U207" s="34" t="b">
        <f t="shared" si="48"/>
        <v>1</v>
      </c>
      <c r="V207" s="65" t="b">
        <f t="shared" si="49"/>
        <v>1</v>
      </c>
      <c r="W207" s="65" t="b">
        <f t="shared" si="50"/>
        <v>1</v>
      </c>
      <c r="X207" s="65" t="b">
        <f t="shared" si="51"/>
        <v>1</v>
      </c>
      <c r="Y207" s="65" t="b">
        <f t="shared" si="53"/>
        <v>1</v>
      </c>
      <c r="Z207" s="65" t="b">
        <f t="shared" si="52"/>
        <v>1</v>
      </c>
    </row>
    <row r="208" spans="1:26" s="28" customFormat="1" x14ac:dyDescent="0.25">
      <c r="A208" s="111" t="s">
        <v>549</v>
      </c>
      <c r="B208" s="111" t="s">
        <v>550</v>
      </c>
      <c r="C208" s="253" t="s">
        <v>124</v>
      </c>
      <c r="D208" s="26" t="s">
        <v>0</v>
      </c>
      <c r="E208" s="155">
        <v>33</v>
      </c>
      <c r="F208" s="155">
        <v>35</v>
      </c>
      <c r="G208" s="155">
        <v>37</v>
      </c>
      <c r="H208" s="155">
        <v>35</v>
      </c>
      <c r="I208" s="24">
        <f t="shared" si="43"/>
        <v>35</v>
      </c>
      <c r="J208" s="24">
        <f t="shared" si="44"/>
        <v>70</v>
      </c>
      <c r="K208" s="155">
        <v>53</v>
      </c>
      <c r="L208" s="155">
        <v>68</v>
      </c>
      <c r="M208" s="28">
        <v>73</v>
      </c>
      <c r="N208" s="30"/>
      <c r="O208" s="29">
        <f t="shared" si="45"/>
        <v>64.67</v>
      </c>
      <c r="P208" s="30">
        <v>40</v>
      </c>
      <c r="Q208" s="167">
        <v>35</v>
      </c>
      <c r="R208" s="28">
        <v>43</v>
      </c>
      <c r="S208" s="29">
        <f t="shared" si="46"/>
        <v>252.67</v>
      </c>
      <c r="T208" s="34" t="b">
        <f t="shared" si="47"/>
        <v>1</v>
      </c>
      <c r="U208" s="34" t="b">
        <f t="shared" si="48"/>
        <v>1</v>
      </c>
      <c r="V208" s="65" t="b">
        <f t="shared" si="49"/>
        <v>1</v>
      </c>
      <c r="W208" s="65" t="b">
        <f t="shared" si="50"/>
        <v>1</v>
      </c>
      <c r="X208" s="65" t="b">
        <f t="shared" si="51"/>
        <v>1</v>
      </c>
      <c r="Y208" s="65" t="b">
        <f t="shared" si="53"/>
        <v>1</v>
      </c>
      <c r="Z208" s="65" t="b">
        <f t="shared" si="52"/>
        <v>1</v>
      </c>
    </row>
    <row r="209" spans="1:26" s="28" customFormat="1" x14ac:dyDescent="0.25">
      <c r="A209" s="111" t="s">
        <v>343</v>
      </c>
      <c r="B209" s="111" t="s">
        <v>344</v>
      </c>
      <c r="C209" s="253" t="s">
        <v>124</v>
      </c>
      <c r="D209" s="26" t="s">
        <v>21</v>
      </c>
      <c r="E209" s="155">
        <v>37</v>
      </c>
      <c r="F209" s="155">
        <v>34</v>
      </c>
      <c r="G209" s="155">
        <v>38</v>
      </c>
      <c r="H209" s="155">
        <v>37</v>
      </c>
      <c r="I209" s="24">
        <f t="shared" si="43"/>
        <v>36.5</v>
      </c>
      <c r="J209" s="24">
        <f t="shared" si="44"/>
        <v>73</v>
      </c>
      <c r="K209" s="155">
        <v>41</v>
      </c>
      <c r="L209" s="155">
        <v>41</v>
      </c>
      <c r="M209" s="28">
        <v>55</v>
      </c>
      <c r="N209" s="30"/>
      <c r="O209" s="29">
        <f t="shared" si="45"/>
        <v>45.67</v>
      </c>
      <c r="P209" s="30">
        <v>40</v>
      </c>
      <c r="Q209" s="167">
        <v>32.5</v>
      </c>
      <c r="R209" s="28">
        <v>41</v>
      </c>
      <c r="S209" s="29">
        <f t="shared" si="46"/>
        <v>232.17</v>
      </c>
      <c r="T209" s="34" t="b">
        <f t="shared" si="47"/>
        <v>1</v>
      </c>
      <c r="U209" s="34" t="b">
        <f t="shared" si="48"/>
        <v>0</v>
      </c>
      <c r="V209" s="65" t="b">
        <f t="shared" si="49"/>
        <v>1</v>
      </c>
      <c r="W209" s="65" t="b">
        <f t="shared" si="50"/>
        <v>1</v>
      </c>
      <c r="X209" s="65" t="b">
        <f t="shared" si="51"/>
        <v>1</v>
      </c>
      <c r="Y209" s="65" t="b">
        <f t="shared" si="53"/>
        <v>1</v>
      </c>
      <c r="Z209" s="65" t="b">
        <f t="shared" si="52"/>
        <v>0</v>
      </c>
    </row>
    <row r="210" spans="1:26" s="28" customFormat="1" x14ac:dyDescent="0.25">
      <c r="A210" s="111" t="s">
        <v>205</v>
      </c>
      <c r="B210" s="111" t="s">
        <v>206</v>
      </c>
      <c r="C210" s="253" t="s">
        <v>124</v>
      </c>
      <c r="D210" s="26" t="s">
        <v>19</v>
      </c>
      <c r="E210" s="155">
        <v>32</v>
      </c>
      <c r="F210" s="155">
        <v>36</v>
      </c>
      <c r="G210" s="155">
        <v>36</v>
      </c>
      <c r="H210" s="155">
        <v>37</v>
      </c>
      <c r="I210" s="24">
        <f t="shared" si="43"/>
        <v>35.25</v>
      </c>
      <c r="J210" s="24">
        <f t="shared" si="44"/>
        <v>70.5</v>
      </c>
      <c r="K210" s="155">
        <v>47</v>
      </c>
      <c r="L210" s="155">
        <v>64</v>
      </c>
      <c r="M210" s="28">
        <v>67</v>
      </c>
      <c r="N210" s="30"/>
      <c r="O210" s="29">
        <f t="shared" si="45"/>
        <v>59.33</v>
      </c>
      <c r="P210" s="30">
        <v>40</v>
      </c>
      <c r="Q210" s="30">
        <v>42</v>
      </c>
      <c r="R210" s="28">
        <v>41</v>
      </c>
      <c r="S210" s="29">
        <f t="shared" si="46"/>
        <v>252.83</v>
      </c>
      <c r="T210" s="34" t="b">
        <f t="shared" si="47"/>
        <v>1</v>
      </c>
      <c r="U210" s="34" t="b">
        <f t="shared" si="48"/>
        <v>1</v>
      </c>
      <c r="V210" s="65" t="b">
        <f t="shared" si="49"/>
        <v>1</v>
      </c>
      <c r="W210" s="65" t="b">
        <f t="shared" si="50"/>
        <v>1</v>
      </c>
      <c r="X210" s="65" t="b">
        <f t="shared" si="51"/>
        <v>1</v>
      </c>
      <c r="Y210" s="65" t="b">
        <f t="shared" si="53"/>
        <v>1</v>
      </c>
      <c r="Z210" s="65" t="b">
        <f t="shared" si="52"/>
        <v>1</v>
      </c>
    </row>
    <row r="211" spans="1:26" s="28" customFormat="1" x14ac:dyDescent="0.25">
      <c r="A211" s="111" t="s">
        <v>625</v>
      </c>
      <c r="B211" s="111" t="s">
        <v>626</v>
      </c>
      <c r="C211" s="253" t="s">
        <v>124</v>
      </c>
      <c r="D211" s="26" t="s">
        <v>24</v>
      </c>
      <c r="E211" s="155">
        <v>28</v>
      </c>
      <c r="F211" s="155">
        <v>38</v>
      </c>
      <c r="G211" s="155">
        <v>37</v>
      </c>
      <c r="H211" s="155">
        <v>34</v>
      </c>
      <c r="I211" s="24">
        <f t="shared" si="43"/>
        <v>34.25</v>
      </c>
      <c r="J211" s="24">
        <f t="shared" si="44"/>
        <v>68.5</v>
      </c>
      <c r="K211" s="155">
        <v>70</v>
      </c>
      <c r="L211" s="155">
        <v>67</v>
      </c>
      <c r="M211" s="28">
        <v>73</v>
      </c>
      <c r="N211" s="30"/>
      <c r="O211" s="29">
        <f t="shared" si="45"/>
        <v>70</v>
      </c>
      <c r="P211" s="30">
        <v>40</v>
      </c>
      <c r="Q211" s="167">
        <v>37</v>
      </c>
      <c r="R211" s="30">
        <v>36</v>
      </c>
      <c r="S211" s="29">
        <f t="shared" si="46"/>
        <v>251.5</v>
      </c>
      <c r="T211" s="34" t="b">
        <f t="shared" si="47"/>
        <v>1</v>
      </c>
      <c r="U211" s="34" t="b">
        <f t="shared" si="48"/>
        <v>1</v>
      </c>
      <c r="V211" s="65" t="b">
        <f t="shared" si="49"/>
        <v>1</v>
      </c>
      <c r="W211" s="65" t="b">
        <f t="shared" si="50"/>
        <v>1</v>
      </c>
      <c r="X211" s="65" t="b">
        <f t="shared" si="51"/>
        <v>1</v>
      </c>
      <c r="Y211" s="65" t="b">
        <f t="shared" si="53"/>
        <v>1</v>
      </c>
      <c r="Z211" s="65" t="b">
        <f t="shared" si="52"/>
        <v>1</v>
      </c>
    </row>
    <row r="212" spans="1:26" s="28" customFormat="1" x14ac:dyDescent="0.25">
      <c r="A212" s="111" t="s">
        <v>432</v>
      </c>
      <c r="B212" s="111" t="s">
        <v>433</v>
      </c>
      <c r="C212" s="253" t="s">
        <v>124</v>
      </c>
      <c r="D212" s="26" t="s">
        <v>22</v>
      </c>
      <c r="E212" s="155">
        <v>37</v>
      </c>
      <c r="F212" s="155">
        <v>38</v>
      </c>
      <c r="G212" s="155">
        <v>37</v>
      </c>
      <c r="H212" s="155">
        <v>36</v>
      </c>
      <c r="I212" s="24">
        <f t="shared" si="43"/>
        <v>37</v>
      </c>
      <c r="J212" s="24">
        <f t="shared" si="44"/>
        <v>74</v>
      </c>
      <c r="K212" s="155">
        <v>64</v>
      </c>
      <c r="L212" s="155">
        <v>61</v>
      </c>
      <c r="M212" s="28">
        <v>65</v>
      </c>
      <c r="N212" s="30"/>
      <c r="O212" s="29">
        <f t="shared" si="45"/>
        <v>63.33</v>
      </c>
      <c r="P212" s="30">
        <v>40</v>
      </c>
      <c r="Q212" s="167">
        <v>35</v>
      </c>
      <c r="R212" s="28">
        <v>42</v>
      </c>
      <c r="S212" s="29">
        <f t="shared" si="46"/>
        <v>254.33</v>
      </c>
      <c r="T212" s="34" t="b">
        <f t="shared" si="47"/>
        <v>1</v>
      </c>
      <c r="U212" s="34" t="b">
        <f t="shared" si="48"/>
        <v>1</v>
      </c>
      <c r="V212" s="65" t="b">
        <f t="shared" si="49"/>
        <v>1</v>
      </c>
      <c r="W212" s="65" t="b">
        <f t="shared" si="50"/>
        <v>1</v>
      </c>
      <c r="X212" s="65" t="b">
        <f t="shared" si="51"/>
        <v>1</v>
      </c>
      <c r="Y212" s="65" t="b">
        <f t="shared" si="53"/>
        <v>1</v>
      </c>
      <c r="Z212" s="65" t="b">
        <f t="shared" si="52"/>
        <v>1</v>
      </c>
    </row>
    <row r="213" spans="1:26" s="28" customFormat="1" x14ac:dyDescent="0.25">
      <c r="A213" s="111" t="s">
        <v>486</v>
      </c>
      <c r="B213" s="111" t="s">
        <v>487</v>
      </c>
      <c r="C213" s="253" t="s">
        <v>124</v>
      </c>
      <c r="D213" s="26" t="s">
        <v>23</v>
      </c>
      <c r="E213" s="155">
        <v>29</v>
      </c>
      <c r="F213" s="155">
        <v>31</v>
      </c>
      <c r="G213" s="155">
        <v>31</v>
      </c>
      <c r="H213" s="155">
        <v>36</v>
      </c>
      <c r="I213" s="24">
        <f t="shared" si="43"/>
        <v>31.75</v>
      </c>
      <c r="J213" s="24">
        <f t="shared" si="44"/>
        <v>63.5</v>
      </c>
      <c r="K213" s="155">
        <v>32</v>
      </c>
      <c r="L213" s="155">
        <v>49</v>
      </c>
      <c r="M213" s="28">
        <v>56</v>
      </c>
      <c r="N213" s="30"/>
      <c r="O213" s="29">
        <f t="shared" si="45"/>
        <v>45.67</v>
      </c>
      <c r="P213" s="30">
        <v>30</v>
      </c>
      <c r="Q213" s="167">
        <v>17</v>
      </c>
      <c r="R213" s="28">
        <v>35</v>
      </c>
      <c r="S213" s="29">
        <f t="shared" si="46"/>
        <v>191.17</v>
      </c>
      <c r="T213" s="34" t="b">
        <f t="shared" si="47"/>
        <v>1</v>
      </c>
      <c r="U213" s="34" t="b">
        <f t="shared" si="48"/>
        <v>0</v>
      </c>
      <c r="V213" s="65" t="b">
        <f t="shared" si="49"/>
        <v>0</v>
      </c>
      <c r="W213" s="65" t="b">
        <f t="shared" si="50"/>
        <v>0</v>
      </c>
      <c r="X213" s="65" t="b">
        <f t="shared" si="51"/>
        <v>1</v>
      </c>
      <c r="Y213" s="65" t="b">
        <f t="shared" si="53"/>
        <v>0</v>
      </c>
      <c r="Z213" s="65" t="b">
        <f t="shared" si="52"/>
        <v>0</v>
      </c>
    </row>
    <row r="214" spans="1:26" s="28" customFormat="1" x14ac:dyDescent="0.25">
      <c r="A214" s="111" t="s">
        <v>122</v>
      </c>
      <c r="B214" s="111" t="s">
        <v>123</v>
      </c>
      <c r="C214" s="253" t="s">
        <v>124</v>
      </c>
      <c r="D214" s="26" t="s">
        <v>16</v>
      </c>
      <c r="E214" s="155">
        <v>34</v>
      </c>
      <c r="F214" s="155">
        <v>35</v>
      </c>
      <c r="G214" s="155">
        <v>37</v>
      </c>
      <c r="H214" s="155">
        <v>37</v>
      </c>
      <c r="I214" s="24">
        <f t="shared" si="43"/>
        <v>35.75</v>
      </c>
      <c r="J214" s="24">
        <f t="shared" si="44"/>
        <v>71.5</v>
      </c>
      <c r="K214" s="155">
        <v>31</v>
      </c>
      <c r="L214" s="155">
        <v>74</v>
      </c>
      <c r="M214" s="28">
        <v>73</v>
      </c>
      <c r="N214" s="30"/>
      <c r="O214" s="29">
        <f t="shared" si="45"/>
        <v>59.33</v>
      </c>
      <c r="P214" s="30">
        <v>40</v>
      </c>
      <c r="Q214" s="30">
        <v>39</v>
      </c>
      <c r="R214" s="28">
        <v>38</v>
      </c>
      <c r="S214" s="29">
        <f t="shared" si="46"/>
        <v>247.83</v>
      </c>
      <c r="T214" s="34" t="b">
        <f t="shared" si="47"/>
        <v>1</v>
      </c>
      <c r="U214" s="34" t="b">
        <f t="shared" si="48"/>
        <v>1</v>
      </c>
      <c r="V214" s="65" t="b">
        <f t="shared" si="49"/>
        <v>1</v>
      </c>
      <c r="W214" s="65" t="b">
        <f t="shared" si="50"/>
        <v>1</v>
      </c>
      <c r="X214" s="65" t="b">
        <f t="shared" si="51"/>
        <v>1</v>
      </c>
      <c r="Y214" s="65" t="b">
        <f t="shared" si="53"/>
        <v>1</v>
      </c>
      <c r="Z214" s="65" t="b">
        <f t="shared" si="52"/>
        <v>1</v>
      </c>
    </row>
    <row r="215" spans="1:26" s="28" customFormat="1" x14ac:dyDescent="0.25">
      <c r="A215" s="111" t="s">
        <v>577</v>
      </c>
      <c r="B215" s="111" t="s">
        <v>578</v>
      </c>
      <c r="C215" s="253" t="s">
        <v>124</v>
      </c>
      <c r="D215" s="26" t="s">
        <v>0</v>
      </c>
      <c r="E215" s="155">
        <v>31</v>
      </c>
      <c r="F215" s="155">
        <v>35</v>
      </c>
      <c r="G215" s="155">
        <v>37</v>
      </c>
      <c r="H215" s="155">
        <v>36</v>
      </c>
      <c r="I215" s="24">
        <f t="shared" si="43"/>
        <v>34.75</v>
      </c>
      <c r="J215" s="24">
        <f t="shared" si="44"/>
        <v>69.5</v>
      </c>
      <c r="K215" s="155">
        <v>44</v>
      </c>
      <c r="L215" s="155">
        <v>51</v>
      </c>
      <c r="M215" s="155">
        <v>47</v>
      </c>
      <c r="N215" s="30"/>
      <c r="O215" s="29">
        <f t="shared" si="45"/>
        <v>47.33</v>
      </c>
      <c r="P215" s="30">
        <v>40</v>
      </c>
      <c r="Q215" s="167">
        <v>34</v>
      </c>
      <c r="R215" s="28">
        <v>44</v>
      </c>
      <c r="S215" s="29">
        <f t="shared" si="46"/>
        <v>234.83</v>
      </c>
      <c r="T215" s="34" t="b">
        <f t="shared" si="47"/>
        <v>1</v>
      </c>
      <c r="U215" s="34" t="b">
        <f t="shared" si="48"/>
        <v>0</v>
      </c>
      <c r="V215" s="65" t="b">
        <f t="shared" si="49"/>
        <v>1</v>
      </c>
      <c r="W215" s="65" t="b">
        <f t="shared" si="50"/>
        <v>1</v>
      </c>
      <c r="X215" s="65" t="b">
        <f t="shared" si="51"/>
        <v>1</v>
      </c>
      <c r="Y215" s="65" t="b">
        <f t="shared" si="53"/>
        <v>1</v>
      </c>
      <c r="Z215" s="65" t="b">
        <f t="shared" si="52"/>
        <v>0</v>
      </c>
    </row>
    <row r="216" spans="1:26" s="28" customFormat="1" x14ac:dyDescent="0.25">
      <c r="A216" s="111" t="s">
        <v>650</v>
      </c>
      <c r="B216" s="111" t="s">
        <v>651</v>
      </c>
      <c r="C216" s="253" t="s">
        <v>124</v>
      </c>
      <c r="D216" s="26" t="s">
        <v>24</v>
      </c>
      <c r="E216" s="155">
        <v>34</v>
      </c>
      <c r="F216" s="155">
        <v>37</v>
      </c>
      <c r="G216" s="155">
        <v>39</v>
      </c>
      <c r="H216" s="155">
        <v>36</v>
      </c>
      <c r="I216" s="24">
        <f t="shared" si="43"/>
        <v>36.5</v>
      </c>
      <c r="J216" s="24">
        <f t="shared" si="44"/>
        <v>73</v>
      </c>
      <c r="K216" s="155">
        <v>65</v>
      </c>
      <c r="L216" s="155">
        <v>59</v>
      </c>
      <c r="M216" s="28">
        <v>70</v>
      </c>
      <c r="N216" s="30"/>
      <c r="O216" s="29">
        <f t="shared" si="45"/>
        <v>64.67</v>
      </c>
      <c r="P216" s="30">
        <v>40</v>
      </c>
      <c r="Q216" s="167">
        <v>35</v>
      </c>
      <c r="R216" s="30">
        <v>43</v>
      </c>
      <c r="S216" s="29">
        <f t="shared" si="46"/>
        <v>255.67</v>
      </c>
      <c r="T216" s="34" t="b">
        <f t="shared" si="47"/>
        <v>1</v>
      </c>
      <c r="U216" s="34" t="b">
        <f t="shared" si="48"/>
        <v>1</v>
      </c>
      <c r="V216" s="65" t="b">
        <f t="shared" si="49"/>
        <v>1</v>
      </c>
      <c r="W216" s="65" t="b">
        <f t="shared" si="50"/>
        <v>1</v>
      </c>
      <c r="X216" s="65" t="b">
        <f t="shared" si="51"/>
        <v>1</v>
      </c>
      <c r="Y216" s="65" t="b">
        <f t="shared" si="53"/>
        <v>1</v>
      </c>
      <c r="Z216" s="65" t="b">
        <f t="shared" si="52"/>
        <v>1</v>
      </c>
    </row>
    <row r="217" spans="1:26" s="28" customFormat="1" x14ac:dyDescent="0.25">
      <c r="A217" s="111" t="s">
        <v>791</v>
      </c>
      <c r="B217" s="111" t="s">
        <v>792</v>
      </c>
      <c r="C217" s="253" t="s">
        <v>124</v>
      </c>
      <c r="D217" s="26" t="s">
        <v>26</v>
      </c>
      <c r="E217" s="155">
        <v>34</v>
      </c>
      <c r="F217" s="155">
        <v>39</v>
      </c>
      <c r="G217" s="155">
        <v>35</v>
      </c>
      <c r="H217" s="155">
        <v>39</v>
      </c>
      <c r="I217" s="24">
        <f t="shared" si="43"/>
        <v>36.75</v>
      </c>
      <c r="J217" s="24">
        <f t="shared" si="44"/>
        <v>73.5</v>
      </c>
      <c r="K217" s="155">
        <v>63</v>
      </c>
      <c r="L217" s="155">
        <v>72</v>
      </c>
      <c r="M217" s="28">
        <v>67</v>
      </c>
      <c r="N217" s="30"/>
      <c r="O217" s="29">
        <f t="shared" si="45"/>
        <v>67.33</v>
      </c>
      <c r="P217" s="30">
        <v>40</v>
      </c>
      <c r="Q217" s="167">
        <v>36</v>
      </c>
      <c r="R217" s="28">
        <v>42</v>
      </c>
      <c r="S217" s="29">
        <f t="shared" si="46"/>
        <v>258.83</v>
      </c>
      <c r="T217" s="34" t="b">
        <f t="shared" si="47"/>
        <v>1</v>
      </c>
      <c r="U217" s="34" t="b">
        <f t="shared" si="48"/>
        <v>1</v>
      </c>
      <c r="V217" s="65" t="b">
        <f t="shared" si="49"/>
        <v>1</v>
      </c>
      <c r="W217" s="65" t="b">
        <f t="shared" si="50"/>
        <v>1</v>
      </c>
      <c r="X217" s="65" t="b">
        <f t="shared" si="51"/>
        <v>1</v>
      </c>
      <c r="Y217" s="65" t="b">
        <f>IF(S217,S217&gt;=200,S217&lt;200)</f>
        <v>1</v>
      </c>
      <c r="Z217" s="65" t="b">
        <f t="shared" si="52"/>
        <v>1</v>
      </c>
    </row>
    <row r="218" spans="1:26" s="28" customFormat="1" x14ac:dyDescent="0.25">
      <c r="A218" s="111" t="s">
        <v>159</v>
      </c>
      <c r="B218" s="111" t="s">
        <v>160</v>
      </c>
      <c r="C218" s="253" t="s">
        <v>124</v>
      </c>
      <c r="D218" s="26" t="s">
        <v>16</v>
      </c>
      <c r="E218" s="155">
        <v>34</v>
      </c>
      <c r="F218" s="155">
        <v>37</v>
      </c>
      <c r="G218" s="155">
        <v>37</v>
      </c>
      <c r="H218" s="155">
        <v>39</v>
      </c>
      <c r="I218" s="24">
        <f t="shared" si="43"/>
        <v>36.75</v>
      </c>
      <c r="J218" s="24">
        <f t="shared" si="44"/>
        <v>73.5</v>
      </c>
      <c r="K218" s="155">
        <v>70</v>
      </c>
      <c r="L218" s="155">
        <v>79</v>
      </c>
      <c r="M218" s="28">
        <v>76</v>
      </c>
      <c r="N218" s="30"/>
      <c r="O218" s="29">
        <f t="shared" si="45"/>
        <v>75</v>
      </c>
      <c r="P218" s="30">
        <v>40</v>
      </c>
      <c r="Q218" s="30">
        <v>45</v>
      </c>
      <c r="R218" s="28">
        <v>43</v>
      </c>
      <c r="S218" s="29">
        <f t="shared" si="46"/>
        <v>276.5</v>
      </c>
      <c r="T218" s="34" t="b">
        <f t="shared" si="47"/>
        <v>1</v>
      </c>
      <c r="U218" s="34" t="b">
        <f t="shared" si="48"/>
        <v>1</v>
      </c>
      <c r="V218" s="65" t="b">
        <f t="shared" si="49"/>
        <v>1</v>
      </c>
      <c r="W218" s="65" t="b">
        <f t="shared" si="50"/>
        <v>1</v>
      </c>
      <c r="X218" s="65" t="b">
        <f t="shared" si="51"/>
        <v>1</v>
      </c>
      <c r="Y218" s="65" t="b">
        <f>IF(S218,S218&gt;=207,S218&lt;207)</f>
        <v>1</v>
      </c>
      <c r="Z218" s="65" t="b">
        <f t="shared" si="52"/>
        <v>1</v>
      </c>
    </row>
    <row r="219" spans="1:26" s="28" customFormat="1" x14ac:dyDescent="0.25">
      <c r="A219" s="111" t="s">
        <v>303</v>
      </c>
      <c r="B219" s="111" t="s">
        <v>304</v>
      </c>
      <c r="C219" s="253" t="s">
        <v>124</v>
      </c>
      <c r="D219" s="26" t="s">
        <v>20</v>
      </c>
      <c r="E219" s="155">
        <v>35</v>
      </c>
      <c r="F219" s="155">
        <v>36</v>
      </c>
      <c r="G219" s="155">
        <v>38</v>
      </c>
      <c r="H219" s="155">
        <v>38</v>
      </c>
      <c r="I219" s="24">
        <f t="shared" si="43"/>
        <v>36.75</v>
      </c>
      <c r="J219" s="24">
        <f t="shared" si="44"/>
        <v>73.5</v>
      </c>
      <c r="K219" s="155">
        <v>60</v>
      </c>
      <c r="L219" s="155">
        <v>65</v>
      </c>
      <c r="M219" s="28">
        <v>71</v>
      </c>
      <c r="N219" s="30"/>
      <c r="O219" s="29">
        <f t="shared" si="45"/>
        <v>65.33</v>
      </c>
      <c r="P219" s="30">
        <v>40</v>
      </c>
      <c r="Q219" s="167">
        <v>38</v>
      </c>
      <c r="R219" s="28">
        <v>39</v>
      </c>
      <c r="S219" s="29">
        <f t="shared" si="46"/>
        <v>255.83</v>
      </c>
      <c r="T219" s="34" t="b">
        <f t="shared" si="47"/>
        <v>1</v>
      </c>
      <c r="U219" s="34" t="b">
        <f t="shared" si="48"/>
        <v>1</v>
      </c>
      <c r="V219" s="65" t="b">
        <f t="shared" si="49"/>
        <v>1</v>
      </c>
      <c r="W219" s="65" t="b">
        <f t="shared" si="50"/>
        <v>1</v>
      </c>
      <c r="X219" s="65" t="b">
        <f t="shared" si="51"/>
        <v>1</v>
      </c>
      <c r="Y219" s="65" t="b">
        <f>IF(S219,S219&gt;=207,S219&lt;207)</f>
        <v>1</v>
      </c>
      <c r="Z219" s="65" t="b">
        <f t="shared" si="52"/>
        <v>1</v>
      </c>
    </row>
    <row r="220" spans="1:26" s="28" customFormat="1" x14ac:dyDescent="0.25">
      <c r="A220" s="111" t="s">
        <v>245</v>
      </c>
      <c r="B220" s="111" t="s">
        <v>246</v>
      </c>
      <c r="C220" s="253" t="s">
        <v>124</v>
      </c>
      <c r="D220" s="26" t="s">
        <v>19</v>
      </c>
      <c r="E220" s="155">
        <v>26</v>
      </c>
      <c r="F220" s="155">
        <v>37</v>
      </c>
      <c r="G220" s="155">
        <v>34</v>
      </c>
      <c r="H220" s="155">
        <v>37</v>
      </c>
      <c r="I220" s="24">
        <f t="shared" si="43"/>
        <v>33.5</v>
      </c>
      <c r="J220" s="24">
        <f t="shared" si="44"/>
        <v>67</v>
      </c>
      <c r="K220" s="155">
        <v>39</v>
      </c>
      <c r="L220" s="155">
        <v>71</v>
      </c>
      <c r="M220" s="28">
        <v>65</v>
      </c>
      <c r="N220" s="30"/>
      <c r="O220" s="29">
        <f t="shared" si="45"/>
        <v>58.33</v>
      </c>
      <c r="P220" s="30">
        <v>40</v>
      </c>
      <c r="Q220" s="30">
        <v>36</v>
      </c>
      <c r="R220" s="28">
        <v>43</v>
      </c>
      <c r="S220" s="29">
        <f t="shared" si="46"/>
        <v>244.33</v>
      </c>
      <c r="T220" s="34" t="b">
        <f t="shared" si="47"/>
        <v>1</v>
      </c>
      <c r="U220" s="34" t="b">
        <f t="shared" si="48"/>
        <v>1</v>
      </c>
      <c r="V220" s="65" t="b">
        <f t="shared" si="49"/>
        <v>1</v>
      </c>
      <c r="W220" s="65" t="b">
        <f t="shared" si="50"/>
        <v>1</v>
      </c>
      <c r="X220" s="65" t="b">
        <f t="shared" si="51"/>
        <v>1</v>
      </c>
      <c r="Y220" s="65" t="b">
        <f>IF(S220,S220&gt;=207,S220&lt;207)</f>
        <v>1</v>
      </c>
      <c r="Z220" s="65" t="b">
        <f t="shared" si="52"/>
        <v>1</v>
      </c>
    </row>
    <row r="221" spans="1:26" s="28" customFormat="1" x14ac:dyDescent="0.25">
      <c r="A221" s="111" t="s">
        <v>800</v>
      </c>
      <c r="B221" s="111" t="s">
        <v>307</v>
      </c>
      <c r="C221" s="253" t="s">
        <v>124</v>
      </c>
      <c r="D221" s="26" t="s">
        <v>26</v>
      </c>
      <c r="E221" s="155">
        <v>32</v>
      </c>
      <c r="F221" s="155">
        <v>36</v>
      </c>
      <c r="G221" s="155">
        <v>35</v>
      </c>
      <c r="H221" s="155">
        <v>36</v>
      </c>
      <c r="I221" s="24">
        <f t="shared" si="43"/>
        <v>34.75</v>
      </c>
      <c r="J221" s="24">
        <f t="shared" si="44"/>
        <v>69.5</v>
      </c>
      <c r="K221" s="155">
        <v>51</v>
      </c>
      <c r="L221" s="155">
        <v>63</v>
      </c>
      <c r="M221" s="28">
        <v>61</v>
      </c>
      <c r="N221" s="30"/>
      <c r="O221" s="29">
        <f t="shared" si="45"/>
        <v>58.33</v>
      </c>
      <c r="P221" s="30">
        <v>40</v>
      </c>
      <c r="Q221" s="167">
        <v>39</v>
      </c>
      <c r="R221" s="28">
        <v>41</v>
      </c>
      <c r="S221" s="29">
        <f t="shared" si="46"/>
        <v>247.83</v>
      </c>
      <c r="T221" s="34" t="b">
        <f t="shared" si="47"/>
        <v>1</v>
      </c>
      <c r="U221" s="34" t="b">
        <f t="shared" si="48"/>
        <v>1</v>
      </c>
      <c r="V221" s="65" t="b">
        <f t="shared" si="49"/>
        <v>1</v>
      </c>
      <c r="W221" s="65" t="b">
        <f t="shared" si="50"/>
        <v>1</v>
      </c>
      <c r="X221" s="65" t="b">
        <f t="shared" si="51"/>
        <v>1</v>
      </c>
      <c r="Y221" s="65" t="b">
        <f>IF(S221,S221&gt;=200,S221&lt;200)</f>
        <v>1</v>
      </c>
      <c r="Z221" s="65" t="b">
        <f t="shared" si="52"/>
        <v>1</v>
      </c>
    </row>
    <row r="222" spans="1:26" s="28" customFormat="1" x14ac:dyDescent="0.25">
      <c r="A222" s="111" t="s">
        <v>725</v>
      </c>
      <c r="B222" s="111" t="s">
        <v>726</v>
      </c>
      <c r="C222" s="253" t="s">
        <v>124</v>
      </c>
      <c r="D222" s="26" t="s">
        <v>25</v>
      </c>
      <c r="E222" s="155">
        <v>34</v>
      </c>
      <c r="F222" s="155">
        <v>33</v>
      </c>
      <c r="G222" s="155">
        <v>36</v>
      </c>
      <c r="H222" s="155">
        <v>39</v>
      </c>
      <c r="I222" s="24">
        <f t="shared" si="43"/>
        <v>35.5</v>
      </c>
      <c r="J222" s="24">
        <f t="shared" si="44"/>
        <v>71</v>
      </c>
      <c r="K222" s="155">
        <v>52</v>
      </c>
      <c r="L222" s="155">
        <v>71</v>
      </c>
      <c r="M222" s="28">
        <v>71</v>
      </c>
      <c r="N222" s="30"/>
      <c r="O222" s="29">
        <f t="shared" si="45"/>
        <v>64.67</v>
      </c>
      <c r="P222" s="30">
        <v>40</v>
      </c>
      <c r="Q222" s="167">
        <v>38</v>
      </c>
      <c r="R222" s="30">
        <v>41</v>
      </c>
      <c r="S222" s="29">
        <f t="shared" si="46"/>
        <v>254.67</v>
      </c>
      <c r="T222" s="34" t="b">
        <f t="shared" si="47"/>
        <v>1</v>
      </c>
      <c r="U222" s="34" t="b">
        <f t="shared" si="48"/>
        <v>1</v>
      </c>
      <c r="V222" s="65" t="b">
        <f t="shared" si="49"/>
        <v>1</v>
      </c>
      <c r="W222" s="65" t="b">
        <f t="shared" si="50"/>
        <v>1</v>
      </c>
      <c r="X222" s="65" t="b">
        <f t="shared" si="51"/>
        <v>1</v>
      </c>
      <c r="Y222" s="65" t="b">
        <f>IF(S222,S222&gt;=200,S222&lt;200)</f>
        <v>1</v>
      </c>
      <c r="Z222" s="65" t="b">
        <f t="shared" si="52"/>
        <v>1</v>
      </c>
    </row>
    <row r="223" spans="1:26" s="28" customFormat="1" x14ac:dyDescent="0.25">
      <c r="A223" s="111" t="s">
        <v>523</v>
      </c>
      <c r="B223" s="111" t="s">
        <v>524</v>
      </c>
      <c r="C223" s="253" t="s">
        <v>124</v>
      </c>
      <c r="D223" s="26" t="s">
        <v>23</v>
      </c>
      <c r="E223" s="155">
        <v>32</v>
      </c>
      <c r="F223" s="155">
        <v>37</v>
      </c>
      <c r="G223" s="155">
        <v>33</v>
      </c>
      <c r="H223" s="155">
        <v>38</v>
      </c>
      <c r="I223" s="24">
        <f t="shared" si="43"/>
        <v>35</v>
      </c>
      <c r="J223" s="24">
        <f t="shared" si="44"/>
        <v>70</v>
      </c>
      <c r="K223" s="155">
        <v>60</v>
      </c>
      <c r="L223" s="155">
        <v>74</v>
      </c>
      <c r="M223" s="28">
        <v>73</v>
      </c>
      <c r="N223" s="30"/>
      <c r="O223" s="29">
        <f t="shared" si="45"/>
        <v>69</v>
      </c>
      <c r="P223" s="30">
        <v>30</v>
      </c>
      <c r="Q223" s="167">
        <v>40</v>
      </c>
      <c r="R223" s="28">
        <v>39</v>
      </c>
      <c r="S223" s="29">
        <f t="shared" si="46"/>
        <v>248</v>
      </c>
      <c r="T223" s="34" t="b">
        <f t="shared" si="47"/>
        <v>1</v>
      </c>
      <c r="U223" s="34" t="b">
        <f t="shared" si="48"/>
        <v>1</v>
      </c>
      <c r="V223" s="65" t="b">
        <f t="shared" si="49"/>
        <v>0</v>
      </c>
      <c r="W223" s="65" t="b">
        <f t="shared" si="50"/>
        <v>1</v>
      </c>
      <c r="X223" s="65" t="b">
        <f t="shared" si="51"/>
        <v>1</v>
      </c>
      <c r="Y223" s="65" t="b">
        <f t="shared" ref="Y223:Y232" si="54">IF(S223,S223&gt;=207,S223&lt;207)</f>
        <v>1</v>
      </c>
      <c r="Z223" s="65" t="b">
        <f t="shared" si="52"/>
        <v>0</v>
      </c>
    </row>
    <row r="224" spans="1:26" s="28" customFormat="1" x14ac:dyDescent="0.25">
      <c r="A224" s="111" t="s">
        <v>183</v>
      </c>
      <c r="B224" s="111" t="s">
        <v>184</v>
      </c>
      <c r="C224" s="253" t="s">
        <v>124</v>
      </c>
      <c r="D224" s="26" t="s">
        <v>16</v>
      </c>
      <c r="E224" s="155">
        <v>35</v>
      </c>
      <c r="F224" s="155">
        <v>37</v>
      </c>
      <c r="G224" s="155">
        <v>35</v>
      </c>
      <c r="H224" s="155">
        <v>38</v>
      </c>
      <c r="I224" s="24">
        <f t="shared" si="43"/>
        <v>36.25</v>
      </c>
      <c r="J224" s="24">
        <f t="shared" si="44"/>
        <v>72.5</v>
      </c>
      <c r="K224" s="155">
        <v>59</v>
      </c>
      <c r="L224" s="155">
        <v>69</v>
      </c>
      <c r="M224" s="28">
        <v>64</v>
      </c>
      <c r="N224" s="30"/>
      <c r="O224" s="29">
        <f t="shared" si="45"/>
        <v>64</v>
      </c>
      <c r="P224" s="30">
        <v>40</v>
      </c>
      <c r="Q224" s="30">
        <v>36</v>
      </c>
      <c r="R224" s="28">
        <v>42</v>
      </c>
      <c r="S224" s="29">
        <f t="shared" si="46"/>
        <v>254.5</v>
      </c>
      <c r="T224" s="34" t="b">
        <f t="shared" si="47"/>
        <v>1</v>
      </c>
      <c r="U224" s="34" t="b">
        <f t="shared" si="48"/>
        <v>1</v>
      </c>
      <c r="V224" s="65" t="b">
        <f t="shared" si="49"/>
        <v>1</v>
      </c>
      <c r="W224" s="65" t="b">
        <f t="shared" si="50"/>
        <v>1</v>
      </c>
      <c r="X224" s="65" t="b">
        <f t="shared" si="51"/>
        <v>1</v>
      </c>
      <c r="Y224" s="65" t="b">
        <f t="shared" si="54"/>
        <v>1</v>
      </c>
      <c r="Z224" s="65" t="b">
        <f t="shared" si="52"/>
        <v>1</v>
      </c>
    </row>
    <row r="225" spans="1:26" s="28" customFormat="1" x14ac:dyDescent="0.25">
      <c r="A225" s="111" t="s">
        <v>337</v>
      </c>
      <c r="B225" s="111" t="s">
        <v>338</v>
      </c>
      <c r="C225" s="253" t="s">
        <v>284</v>
      </c>
      <c r="D225" s="26" t="s">
        <v>21</v>
      </c>
      <c r="E225" s="155">
        <v>34</v>
      </c>
      <c r="F225" s="155">
        <v>36</v>
      </c>
      <c r="G225" s="155">
        <v>37</v>
      </c>
      <c r="H225" s="155">
        <v>37</v>
      </c>
      <c r="I225" s="24">
        <f t="shared" si="43"/>
        <v>36</v>
      </c>
      <c r="J225" s="24">
        <f t="shared" si="44"/>
        <v>72</v>
      </c>
      <c r="K225" s="155">
        <v>16</v>
      </c>
      <c r="L225" s="155">
        <v>55</v>
      </c>
      <c r="M225" s="28">
        <v>74</v>
      </c>
      <c r="N225" s="30"/>
      <c r="O225" s="29">
        <f t="shared" si="45"/>
        <v>48.33</v>
      </c>
      <c r="P225" s="30">
        <v>30</v>
      </c>
      <c r="Q225" s="167">
        <v>39</v>
      </c>
      <c r="R225" s="28">
        <v>37</v>
      </c>
      <c r="S225" s="29">
        <f t="shared" si="46"/>
        <v>226.33</v>
      </c>
      <c r="T225" s="34" t="b">
        <f t="shared" si="47"/>
        <v>1</v>
      </c>
      <c r="U225" s="34" t="b">
        <f t="shared" si="48"/>
        <v>0</v>
      </c>
      <c r="V225" s="65" t="b">
        <f t="shared" si="49"/>
        <v>0</v>
      </c>
      <c r="W225" s="65" t="b">
        <f t="shared" si="50"/>
        <v>1</v>
      </c>
      <c r="X225" s="65" t="b">
        <f t="shared" si="51"/>
        <v>1</v>
      </c>
      <c r="Y225" s="65" t="b">
        <f t="shared" si="54"/>
        <v>1</v>
      </c>
      <c r="Z225" s="65" t="b">
        <f t="shared" si="52"/>
        <v>0</v>
      </c>
    </row>
    <row r="226" spans="1:26" s="28" customFormat="1" x14ac:dyDescent="0.25">
      <c r="A226" s="111" t="s">
        <v>282</v>
      </c>
      <c r="B226" s="111" t="s">
        <v>283</v>
      </c>
      <c r="C226" s="253" t="s">
        <v>284</v>
      </c>
      <c r="D226" s="26" t="s">
        <v>20</v>
      </c>
      <c r="E226" s="155">
        <v>37</v>
      </c>
      <c r="F226" s="155">
        <v>37</v>
      </c>
      <c r="G226" s="155">
        <v>38</v>
      </c>
      <c r="H226" s="155">
        <v>39</v>
      </c>
      <c r="I226" s="24">
        <f t="shared" si="43"/>
        <v>37.75</v>
      </c>
      <c r="J226" s="24">
        <f t="shared" si="44"/>
        <v>75.5</v>
      </c>
      <c r="K226" s="155">
        <v>63</v>
      </c>
      <c r="L226" s="155">
        <v>77</v>
      </c>
      <c r="M226" s="28">
        <v>68</v>
      </c>
      <c r="N226" s="30"/>
      <c r="O226" s="29">
        <f t="shared" si="45"/>
        <v>69.33</v>
      </c>
      <c r="P226" s="30">
        <v>20</v>
      </c>
      <c r="Q226" s="167">
        <v>44</v>
      </c>
      <c r="R226" s="28">
        <v>37</v>
      </c>
      <c r="S226" s="29">
        <f t="shared" si="46"/>
        <v>245.83</v>
      </c>
      <c r="T226" s="34" t="b">
        <f t="shared" si="47"/>
        <v>1</v>
      </c>
      <c r="U226" s="34" t="b">
        <f t="shared" si="48"/>
        <v>1</v>
      </c>
      <c r="V226" s="65" t="b">
        <f t="shared" si="49"/>
        <v>0</v>
      </c>
      <c r="W226" s="65" t="b">
        <f t="shared" si="50"/>
        <v>1</v>
      </c>
      <c r="X226" s="65" t="b">
        <f t="shared" si="51"/>
        <v>1</v>
      </c>
      <c r="Y226" s="65" t="b">
        <f t="shared" si="54"/>
        <v>1</v>
      </c>
      <c r="Z226" s="65" t="b">
        <f t="shared" si="52"/>
        <v>0</v>
      </c>
    </row>
    <row r="227" spans="1:26" s="28" customFormat="1" x14ac:dyDescent="0.25">
      <c r="A227" s="111" t="s">
        <v>441</v>
      </c>
      <c r="B227" s="111" t="s">
        <v>442</v>
      </c>
      <c r="C227" s="253" t="s">
        <v>284</v>
      </c>
      <c r="D227" s="26" t="s">
        <v>22</v>
      </c>
      <c r="E227" s="155">
        <v>32</v>
      </c>
      <c r="F227" s="155">
        <v>34</v>
      </c>
      <c r="G227" s="155">
        <v>38</v>
      </c>
      <c r="H227" s="155">
        <v>37</v>
      </c>
      <c r="I227" s="24">
        <f t="shared" si="43"/>
        <v>35.25</v>
      </c>
      <c r="J227" s="24">
        <f t="shared" si="44"/>
        <v>70.5</v>
      </c>
      <c r="K227" s="155">
        <v>53</v>
      </c>
      <c r="L227" s="155">
        <v>53</v>
      </c>
      <c r="M227" s="28">
        <v>60</v>
      </c>
      <c r="N227" s="30"/>
      <c r="O227" s="29">
        <f t="shared" si="45"/>
        <v>55.33</v>
      </c>
      <c r="P227" s="30">
        <v>40</v>
      </c>
      <c r="Q227" s="167">
        <v>38</v>
      </c>
      <c r="R227" s="28">
        <v>32</v>
      </c>
      <c r="S227" s="29">
        <f t="shared" si="46"/>
        <v>235.83</v>
      </c>
      <c r="T227" s="34" t="b">
        <f t="shared" si="47"/>
        <v>1</v>
      </c>
      <c r="U227" s="34" t="b">
        <f t="shared" si="48"/>
        <v>0</v>
      </c>
      <c r="V227" s="65" t="b">
        <f t="shared" si="49"/>
        <v>1</v>
      </c>
      <c r="W227" s="65" t="b">
        <f t="shared" si="50"/>
        <v>1</v>
      </c>
      <c r="X227" s="65" t="b">
        <f t="shared" si="51"/>
        <v>0</v>
      </c>
      <c r="Y227" s="65" t="b">
        <f t="shared" si="54"/>
        <v>1</v>
      </c>
      <c r="Z227" s="65" t="b">
        <f t="shared" si="52"/>
        <v>0</v>
      </c>
    </row>
    <row r="228" spans="1:26" s="28" customFormat="1" x14ac:dyDescent="0.25">
      <c r="A228" s="111" t="s">
        <v>376</v>
      </c>
      <c r="B228" s="111" t="s">
        <v>377</v>
      </c>
      <c r="C228" s="253" t="s">
        <v>284</v>
      </c>
      <c r="D228" s="26" t="s">
        <v>21</v>
      </c>
      <c r="E228" s="155">
        <v>37</v>
      </c>
      <c r="F228" s="155">
        <v>34</v>
      </c>
      <c r="G228" s="155">
        <v>37</v>
      </c>
      <c r="H228" s="155">
        <v>37</v>
      </c>
      <c r="I228" s="24">
        <f t="shared" si="43"/>
        <v>36.25</v>
      </c>
      <c r="J228" s="24">
        <f t="shared" si="44"/>
        <v>72.5</v>
      </c>
      <c r="K228" s="155">
        <v>70</v>
      </c>
      <c r="L228" s="155">
        <v>64</v>
      </c>
      <c r="M228" s="28">
        <v>62</v>
      </c>
      <c r="N228" s="30"/>
      <c r="O228" s="29">
        <f t="shared" si="45"/>
        <v>65.33</v>
      </c>
      <c r="P228" s="30">
        <v>40</v>
      </c>
      <c r="Q228" s="167">
        <v>38.5</v>
      </c>
      <c r="R228" s="28">
        <v>38</v>
      </c>
      <c r="S228" s="29">
        <f t="shared" si="46"/>
        <v>254.33</v>
      </c>
      <c r="T228" s="34" t="b">
        <f t="shared" si="47"/>
        <v>1</v>
      </c>
      <c r="U228" s="34" t="b">
        <f t="shared" si="48"/>
        <v>1</v>
      </c>
      <c r="V228" s="65" t="b">
        <f t="shared" si="49"/>
        <v>1</v>
      </c>
      <c r="W228" s="65" t="b">
        <f t="shared" si="50"/>
        <v>1</v>
      </c>
      <c r="X228" s="65" t="b">
        <f t="shared" si="51"/>
        <v>1</v>
      </c>
      <c r="Y228" s="65" t="b">
        <f t="shared" si="54"/>
        <v>1</v>
      </c>
      <c r="Z228" s="65" t="b">
        <f t="shared" si="52"/>
        <v>1</v>
      </c>
    </row>
    <row r="229" spans="1:26" s="28" customFormat="1" x14ac:dyDescent="0.25">
      <c r="A229" s="111" t="s">
        <v>571</v>
      </c>
      <c r="B229" s="111" t="s">
        <v>572</v>
      </c>
      <c r="C229" s="253" t="s">
        <v>164</v>
      </c>
      <c r="D229" s="26" t="s">
        <v>0</v>
      </c>
      <c r="E229" s="155">
        <v>33</v>
      </c>
      <c r="F229" s="155">
        <v>35</v>
      </c>
      <c r="G229" s="155">
        <v>37</v>
      </c>
      <c r="H229" s="155">
        <v>36</v>
      </c>
      <c r="I229" s="24">
        <f t="shared" si="43"/>
        <v>35.25</v>
      </c>
      <c r="J229" s="24">
        <f t="shared" si="44"/>
        <v>70.5</v>
      </c>
      <c r="K229" s="155">
        <v>59</v>
      </c>
      <c r="L229" s="155">
        <v>58</v>
      </c>
      <c r="M229" s="28">
        <v>67</v>
      </c>
      <c r="N229" s="25"/>
      <c r="O229" s="29">
        <f t="shared" si="45"/>
        <v>61.33</v>
      </c>
      <c r="P229" s="30">
        <v>40</v>
      </c>
      <c r="Q229" s="167">
        <v>40</v>
      </c>
      <c r="R229" s="28">
        <v>32</v>
      </c>
      <c r="S229" s="29">
        <f t="shared" si="46"/>
        <v>243.83</v>
      </c>
      <c r="T229" s="34" t="b">
        <f t="shared" si="47"/>
        <v>1</v>
      </c>
      <c r="U229" s="34" t="b">
        <f t="shared" si="48"/>
        <v>1</v>
      </c>
      <c r="V229" s="65" t="b">
        <f t="shared" si="49"/>
        <v>1</v>
      </c>
      <c r="W229" s="65" t="b">
        <f t="shared" si="50"/>
        <v>1</v>
      </c>
      <c r="X229" s="65" t="b">
        <f t="shared" si="51"/>
        <v>0</v>
      </c>
      <c r="Y229" s="65" t="b">
        <f t="shared" si="54"/>
        <v>1</v>
      </c>
      <c r="Z229" s="65" t="b">
        <f t="shared" si="52"/>
        <v>0</v>
      </c>
    </row>
    <row r="230" spans="1:26" s="28" customFormat="1" x14ac:dyDescent="0.25">
      <c r="A230" s="111" t="s">
        <v>634</v>
      </c>
      <c r="B230" s="111" t="s">
        <v>635</v>
      </c>
      <c r="C230" s="253" t="s">
        <v>164</v>
      </c>
      <c r="D230" s="26" t="s">
        <v>24</v>
      </c>
      <c r="E230" s="155">
        <v>33</v>
      </c>
      <c r="F230" s="155">
        <v>39</v>
      </c>
      <c r="G230" s="155">
        <v>38</v>
      </c>
      <c r="H230" s="155">
        <v>37</v>
      </c>
      <c r="I230" s="24">
        <f t="shared" si="43"/>
        <v>36.75</v>
      </c>
      <c r="J230" s="24">
        <f t="shared" si="44"/>
        <v>73.5</v>
      </c>
      <c r="K230" s="155">
        <v>51</v>
      </c>
      <c r="L230" s="155">
        <v>74</v>
      </c>
      <c r="M230" s="28">
        <v>71</v>
      </c>
      <c r="N230" s="30"/>
      <c r="O230" s="29">
        <f t="shared" si="45"/>
        <v>65.33</v>
      </c>
      <c r="P230" s="30">
        <v>40</v>
      </c>
      <c r="Q230" s="167">
        <v>39</v>
      </c>
      <c r="R230" s="30">
        <v>43</v>
      </c>
      <c r="S230" s="29">
        <f t="shared" si="46"/>
        <v>260.83</v>
      </c>
      <c r="T230" s="34" t="b">
        <f t="shared" si="47"/>
        <v>1</v>
      </c>
      <c r="U230" s="34" t="b">
        <f t="shared" si="48"/>
        <v>1</v>
      </c>
      <c r="V230" s="65" t="b">
        <f t="shared" si="49"/>
        <v>1</v>
      </c>
      <c r="W230" s="65" t="b">
        <f t="shared" si="50"/>
        <v>1</v>
      </c>
      <c r="X230" s="65" t="b">
        <f t="shared" si="51"/>
        <v>1</v>
      </c>
      <c r="Y230" s="65" t="b">
        <f t="shared" si="54"/>
        <v>1</v>
      </c>
      <c r="Z230" s="65" t="b">
        <f t="shared" si="52"/>
        <v>1</v>
      </c>
    </row>
    <row r="231" spans="1:26" s="28" customFormat="1" x14ac:dyDescent="0.25">
      <c r="A231" s="111" t="s">
        <v>640</v>
      </c>
      <c r="B231" s="111" t="s">
        <v>641</v>
      </c>
      <c r="C231" s="253" t="s">
        <v>164</v>
      </c>
      <c r="D231" s="26" t="s">
        <v>24</v>
      </c>
      <c r="E231" s="155">
        <v>39</v>
      </c>
      <c r="F231" s="155">
        <v>34</v>
      </c>
      <c r="G231" s="155">
        <v>38</v>
      </c>
      <c r="H231" s="155">
        <v>35</v>
      </c>
      <c r="I231" s="24">
        <f t="shared" si="43"/>
        <v>36.5</v>
      </c>
      <c r="J231" s="24">
        <f t="shared" si="44"/>
        <v>73</v>
      </c>
      <c r="K231" s="155">
        <v>62</v>
      </c>
      <c r="L231" s="155">
        <v>74</v>
      </c>
      <c r="M231" s="28">
        <v>71</v>
      </c>
      <c r="N231" s="30"/>
      <c r="O231" s="29">
        <f t="shared" si="45"/>
        <v>69</v>
      </c>
      <c r="P231" s="30">
        <v>40</v>
      </c>
      <c r="Q231" s="167">
        <v>35</v>
      </c>
      <c r="R231" s="30">
        <v>36</v>
      </c>
      <c r="S231" s="29">
        <f t="shared" si="46"/>
        <v>253</v>
      </c>
      <c r="T231" s="34" t="b">
        <f t="shared" si="47"/>
        <v>1</v>
      </c>
      <c r="U231" s="34" t="b">
        <f t="shared" si="48"/>
        <v>1</v>
      </c>
      <c r="V231" s="65" t="b">
        <f t="shared" si="49"/>
        <v>1</v>
      </c>
      <c r="W231" s="65" t="b">
        <f t="shared" si="50"/>
        <v>1</v>
      </c>
      <c r="X231" s="65" t="b">
        <f t="shared" si="51"/>
        <v>1</v>
      </c>
      <c r="Y231" s="65" t="b">
        <f t="shared" si="54"/>
        <v>1</v>
      </c>
      <c r="Z231" s="65" t="b">
        <f t="shared" si="52"/>
        <v>1</v>
      </c>
    </row>
    <row r="232" spans="1:26" s="28" customFormat="1" x14ac:dyDescent="0.25">
      <c r="A232" s="111" t="s">
        <v>444</v>
      </c>
      <c r="B232" s="111" t="s">
        <v>398</v>
      </c>
      <c r="C232" s="253" t="s">
        <v>164</v>
      </c>
      <c r="D232" s="26" t="s">
        <v>22</v>
      </c>
      <c r="E232" s="155">
        <v>36</v>
      </c>
      <c r="F232" s="155">
        <v>37</v>
      </c>
      <c r="G232" s="155">
        <v>38</v>
      </c>
      <c r="H232" s="155">
        <v>37</v>
      </c>
      <c r="I232" s="24">
        <f t="shared" si="43"/>
        <v>37</v>
      </c>
      <c r="J232" s="24">
        <f t="shared" si="44"/>
        <v>74</v>
      </c>
      <c r="K232" s="155">
        <v>58</v>
      </c>
      <c r="L232" s="155">
        <v>67</v>
      </c>
      <c r="M232" s="28">
        <v>70</v>
      </c>
      <c r="N232" s="30"/>
      <c r="O232" s="29">
        <f t="shared" si="45"/>
        <v>65</v>
      </c>
      <c r="P232" s="30">
        <v>40</v>
      </c>
      <c r="Q232" s="167">
        <v>34</v>
      </c>
      <c r="R232" s="28">
        <v>37</v>
      </c>
      <c r="S232" s="29">
        <f t="shared" si="46"/>
        <v>250</v>
      </c>
      <c r="T232" s="34" t="b">
        <f t="shared" si="47"/>
        <v>1</v>
      </c>
      <c r="U232" s="34" t="b">
        <f t="shared" si="48"/>
        <v>1</v>
      </c>
      <c r="V232" s="65" t="b">
        <f t="shared" si="49"/>
        <v>1</v>
      </c>
      <c r="W232" s="65" t="b">
        <f t="shared" si="50"/>
        <v>1</v>
      </c>
      <c r="X232" s="65" t="b">
        <f t="shared" si="51"/>
        <v>1</v>
      </c>
      <c r="Y232" s="65" t="b">
        <f t="shared" si="54"/>
        <v>1</v>
      </c>
      <c r="Z232" s="65" t="b">
        <f t="shared" si="52"/>
        <v>1</v>
      </c>
    </row>
    <row r="233" spans="1:26" s="28" customFormat="1" x14ac:dyDescent="0.25">
      <c r="A233" s="111" t="s">
        <v>705</v>
      </c>
      <c r="B233" s="111" t="s">
        <v>706</v>
      </c>
      <c r="C233" s="253" t="s">
        <v>164</v>
      </c>
      <c r="D233" s="26" t="s">
        <v>25</v>
      </c>
      <c r="E233" s="155">
        <v>30</v>
      </c>
      <c r="F233" s="155">
        <v>34</v>
      </c>
      <c r="G233" s="155">
        <v>35</v>
      </c>
      <c r="H233" s="155">
        <v>38</v>
      </c>
      <c r="I233" s="24">
        <f t="shared" si="43"/>
        <v>34.25</v>
      </c>
      <c r="J233" s="24">
        <f t="shared" si="44"/>
        <v>68.5</v>
      </c>
      <c r="K233" s="155">
        <v>46</v>
      </c>
      <c r="L233" s="155">
        <v>58</v>
      </c>
      <c r="M233" s="28">
        <v>69</v>
      </c>
      <c r="N233" s="30"/>
      <c r="O233" s="29">
        <f t="shared" si="45"/>
        <v>57.67</v>
      </c>
      <c r="P233" s="30">
        <v>40</v>
      </c>
      <c r="Q233" s="167">
        <v>35.5</v>
      </c>
      <c r="R233" s="30">
        <v>38</v>
      </c>
      <c r="S233" s="29">
        <f t="shared" si="46"/>
        <v>239.67</v>
      </c>
      <c r="T233" s="34" t="b">
        <f t="shared" si="47"/>
        <v>1</v>
      </c>
      <c r="U233" s="34" t="b">
        <f t="shared" si="48"/>
        <v>1</v>
      </c>
      <c r="V233" s="65" t="b">
        <f t="shared" si="49"/>
        <v>1</v>
      </c>
      <c r="W233" s="65" t="b">
        <f t="shared" si="50"/>
        <v>1</v>
      </c>
      <c r="X233" s="65" t="b">
        <f t="shared" si="51"/>
        <v>1</v>
      </c>
      <c r="Y233" s="65" t="b">
        <f>IF(S233,S233&gt;=200,S233&lt;200)</f>
        <v>1</v>
      </c>
      <c r="Z233" s="65" t="b">
        <f t="shared" si="52"/>
        <v>1</v>
      </c>
    </row>
    <row r="234" spans="1:26" s="28" customFormat="1" x14ac:dyDescent="0.25">
      <c r="A234" s="111" t="s">
        <v>794</v>
      </c>
      <c r="B234" s="111" t="s">
        <v>795</v>
      </c>
      <c r="C234" s="253" t="s">
        <v>164</v>
      </c>
      <c r="D234" s="26" t="s">
        <v>26</v>
      </c>
      <c r="E234" s="155">
        <v>32</v>
      </c>
      <c r="F234" s="155">
        <v>39</v>
      </c>
      <c r="G234" s="155">
        <v>35</v>
      </c>
      <c r="H234" s="155">
        <v>35</v>
      </c>
      <c r="I234" s="24">
        <f t="shared" si="43"/>
        <v>35.25</v>
      </c>
      <c r="J234" s="24">
        <f t="shared" si="44"/>
        <v>70.5</v>
      </c>
      <c r="K234" s="155">
        <v>64</v>
      </c>
      <c r="L234" s="155">
        <v>70</v>
      </c>
      <c r="M234" s="28">
        <v>71</v>
      </c>
      <c r="N234" s="30"/>
      <c r="O234" s="29">
        <f t="shared" si="45"/>
        <v>68.33</v>
      </c>
      <c r="P234" s="30">
        <v>40</v>
      </c>
      <c r="Q234" s="167">
        <v>38</v>
      </c>
      <c r="R234" s="28">
        <v>44</v>
      </c>
      <c r="S234" s="29">
        <f t="shared" si="46"/>
        <v>260.83</v>
      </c>
      <c r="T234" s="34" t="b">
        <f t="shared" si="47"/>
        <v>1</v>
      </c>
      <c r="U234" s="34" t="b">
        <f t="shared" si="48"/>
        <v>1</v>
      </c>
      <c r="V234" s="65" t="b">
        <f t="shared" si="49"/>
        <v>1</v>
      </c>
      <c r="W234" s="65" t="b">
        <f t="shared" si="50"/>
        <v>1</v>
      </c>
      <c r="X234" s="65" t="b">
        <f t="shared" si="51"/>
        <v>1</v>
      </c>
      <c r="Y234" s="65" t="b">
        <f>IF(S234,S234&gt;=200,S234&lt;200)</f>
        <v>1</v>
      </c>
      <c r="Z234" s="65" t="b">
        <f t="shared" si="52"/>
        <v>1</v>
      </c>
    </row>
    <row r="235" spans="1:26" s="28" customFormat="1" x14ac:dyDescent="0.25">
      <c r="A235" s="111" t="s">
        <v>162</v>
      </c>
      <c r="B235" s="111" t="s">
        <v>163</v>
      </c>
      <c r="C235" s="253" t="s">
        <v>164</v>
      </c>
      <c r="D235" s="26" t="s">
        <v>16</v>
      </c>
      <c r="E235" s="155">
        <v>34</v>
      </c>
      <c r="F235" s="155">
        <v>37</v>
      </c>
      <c r="G235" s="155">
        <v>35</v>
      </c>
      <c r="H235" s="155">
        <v>38</v>
      </c>
      <c r="I235" s="24">
        <f t="shared" si="43"/>
        <v>36</v>
      </c>
      <c r="J235" s="24">
        <f t="shared" si="44"/>
        <v>72</v>
      </c>
      <c r="K235" s="155">
        <v>59</v>
      </c>
      <c r="L235" s="155">
        <v>70</v>
      </c>
      <c r="M235" s="28">
        <v>65</v>
      </c>
      <c r="N235" s="30"/>
      <c r="O235" s="29">
        <f t="shared" si="45"/>
        <v>64.67</v>
      </c>
      <c r="P235" s="30">
        <v>40</v>
      </c>
      <c r="Q235" s="30">
        <v>42</v>
      </c>
      <c r="R235" s="28">
        <v>44</v>
      </c>
      <c r="S235" s="29">
        <f t="shared" si="46"/>
        <v>262.67</v>
      </c>
      <c r="T235" s="34" t="b">
        <f t="shared" si="47"/>
        <v>1</v>
      </c>
      <c r="U235" s="34" t="b">
        <f t="shared" si="48"/>
        <v>1</v>
      </c>
      <c r="V235" s="65" t="b">
        <f t="shared" si="49"/>
        <v>1</v>
      </c>
      <c r="W235" s="65" t="b">
        <f t="shared" si="50"/>
        <v>1</v>
      </c>
      <c r="X235" s="65" t="b">
        <f t="shared" si="51"/>
        <v>1</v>
      </c>
      <c r="Y235" s="65" t="b">
        <f t="shared" ref="Y235:Y244" si="55">IF(S235,S235&gt;=207,S235&lt;207)</f>
        <v>1</v>
      </c>
      <c r="Z235" s="65" t="b">
        <f t="shared" si="52"/>
        <v>1</v>
      </c>
    </row>
    <row r="236" spans="1:26" s="28" customFormat="1" x14ac:dyDescent="0.25">
      <c r="A236" s="111" t="s">
        <v>248</v>
      </c>
      <c r="B236" s="111" t="s">
        <v>249</v>
      </c>
      <c r="C236" s="253" t="s">
        <v>164</v>
      </c>
      <c r="D236" s="26" t="s">
        <v>19</v>
      </c>
      <c r="E236" s="155">
        <v>32</v>
      </c>
      <c r="F236" s="155">
        <v>37</v>
      </c>
      <c r="G236" s="155">
        <v>37</v>
      </c>
      <c r="H236" s="155">
        <v>36</v>
      </c>
      <c r="I236" s="24">
        <f t="shared" si="43"/>
        <v>35.5</v>
      </c>
      <c r="J236" s="24">
        <f t="shared" si="44"/>
        <v>71</v>
      </c>
      <c r="K236" s="155">
        <v>64</v>
      </c>
      <c r="L236" s="155">
        <v>60</v>
      </c>
      <c r="M236" s="28">
        <v>0</v>
      </c>
      <c r="N236" s="30"/>
      <c r="O236" s="29">
        <f t="shared" si="45"/>
        <v>41.33</v>
      </c>
      <c r="P236" s="30">
        <v>40</v>
      </c>
      <c r="Q236" s="30">
        <v>35</v>
      </c>
      <c r="R236" s="28">
        <v>42</v>
      </c>
      <c r="S236" s="29">
        <f t="shared" si="46"/>
        <v>229.33</v>
      </c>
      <c r="T236" s="34" t="b">
        <f t="shared" si="47"/>
        <v>1</v>
      </c>
      <c r="U236" s="34" t="b">
        <f t="shared" si="48"/>
        <v>0</v>
      </c>
      <c r="V236" s="65" t="b">
        <f t="shared" si="49"/>
        <v>1</v>
      </c>
      <c r="W236" s="65" t="b">
        <f t="shared" si="50"/>
        <v>1</v>
      </c>
      <c r="X236" s="65" t="b">
        <f t="shared" si="51"/>
        <v>1</v>
      </c>
      <c r="Y236" s="65" t="b">
        <f t="shared" si="55"/>
        <v>1</v>
      </c>
      <c r="Z236" s="65" t="b">
        <f t="shared" si="52"/>
        <v>0</v>
      </c>
    </row>
    <row r="237" spans="1:26" s="28" customFormat="1" x14ac:dyDescent="0.25">
      <c r="A237" s="111" t="s">
        <v>309</v>
      </c>
      <c r="B237" s="111" t="s">
        <v>307</v>
      </c>
      <c r="C237" s="253" t="s">
        <v>164</v>
      </c>
      <c r="D237" s="26" t="s">
        <v>20</v>
      </c>
      <c r="E237" s="155">
        <v>33</v>
      </c>
      <c r="F237" s="155">
        <v>34</v>
      </c>
      <c r="G237" s="155">
        <v>35</v>
      </c>
      <c r="H237" s="155">
        <v>33</v>
      </c>
      <c r="I237" s="24">
        <f t="shared" si="43"/>
        <v>33.75</v>
      </c>
      <c r="J237" s="24">
        <f t="shared" si="44"/>
        <v>67.5</v>
      </c>
      <c r="K237" s="155">
        <v>68</v>
      </c>
      <c r="L237" s="155">
        <v>56</v>
      </c>
      <c r="M237" s="28">
        <v>64</v>
      </c>
      <c r="N237" s="30"/>
      <c r="O237" s="29">
        <f t="shared" si="45"/>
        <v>62.67</v>
      </c>
      <c r="P237" s="30">
        <v>40</v>
      </c>
      <c r="Q237" s="167">
        <v>38</v>
      </c>
      <c r="R237" s="28">
        <v>38</v>
      </c>
      <c r="S237" s="29">
        <f t="shared" si="46"/>
        <v>246.17</v>
      </c>
      <c r="T237" s="34" t="b">
        <f t="shared" si="47"/>
        <v>1</v>
      </c>
      <c r="U237" s="34" t="b">
        <f t="shared" si="48"/>
        <v>1</v>
      </c>
      <c r="V237" s="65" t="b">
        <f t="shared" si="49"/>
        <v>1</v>
      </c>
      <c r="W237" s="65" t="b">
        <f t="shared" si="50"/>
        <v>1</v>
      </c>
      <c r="X237" s="65" t="b">
        <f t="shared" si="51"/>
        <v>1</v>
      </c>
      <c r="Y237" s="65" t="b">
        <f t="shared" si="55"/>
        <v>1</v>
      </c>
      <c r="Z237" s="65" t="b">
        <f t="shared" si="52"/>
        <v>1</v>
      </c>
    </row>
    <row r="238" spans="1:26" x14ac:dyDescent="0.25">
      <c r="A238" s="111" t="s">
        <v>511</v>
      </c>
      <c r="B238" s="111" t="s">
        <v>512</v>
      </c>
      <c r="C238" s="253" t="s">
        <v>164</v>
      </c>
      <c r="D238" s="26" t="s">
        <v>23</v>
      </c>
      <c r="E238" s="155">
        <v>35</v>
      </c>
      <c r="F238" s="155">
        <v>30</v>
      </c>
      <c r="G238" s="155">
        <v>32</v>
      </c>
      <c r="H238" s="155">
        <v>38</v>
      </c>
      <c r="I238" s="24">
        <f t="shared" si="43"/>
        <v>33.75</v>
      </c>
      <c r="J238" s="24">
        <f t="shared" si="44"/>
        <v>67.5</v>
      </c>
      <c r="K238" s="155">
        <v>56</v>
      </c>
      <c r="L238" s="155">
        <v>51</v>
      </c>
      <c r="M238" s="28">
        <v>65</v>
      </c>
      <c r="N238" s="30"/>
      <c r="O238" s="29">
        <f t="shared" si="45"/>
        <v>57.33</v>
      </c>
      <c r="P238" s="30">
        <v>40</v>
      </c>
      <c r="Q238" s="167">
        <v>34</v>
      </c>
      <c r="R238" s="28">
        <v>37</v>
      </c>
      <c r="S238" s="29">
        <f t="shared" si="46"/>
        <v>235.83</v>
      </c>
      <c r="T238" s="34" t="b">
        <f t="shared" si="47"/>
        <v>1</v>
      </c>
      <c r="U238" s="34" t="b">
        <f t="shared" si="48"/>
        <v>1</v>
      </c>
      <c r="V238" s="65" t="b">
        <f t="shared" si="49"/>
        <v>1</v>
      </c>
      <c r="W238" s="65" t="b">
        <f t="shared" si="50"/>
        <v>1</v>
      </c>
      <c r="X238" s="65" t="b">
        <f t="shared" si="51"/>
        <v>1</v>
      </c>
      <c r="Y238" s="65" t="b">
        <f t="shared" si="55"/>
        <v>1</v>
      </c>
      <c r="Z238" s="65" t="b">
        <f t="shared" si="52"/>
        <v>1</v>
      </c>
    </row>
    <row r="239" spans="1:26" x14ac:dyDescent="0.25">
      <c r="A239" s="111" t="s">
        <v>394</v>
      </c>
      <c r="B239" s="111" t="s">
        <v>395</v>
      </c>
      <c r="C239" s="253" t="s">
        <v>164</v>
      </c>
      <c r="D239" s="26" t="s">
        <v>21</v>
      </c>
      <c r="E239" s="155">
        <v>35</v>
      </c>
      <c r="F239" s="155">
        <v>33</v>
      </c>
      <c r="G239" s="155">
        <v>37</v>
      </c>
      <c r="H239" s="155">
        <v>37</v>
      </c>
      <c r="I239" s="24">
        <f t="shared" si="43"/>
        <v>35.5</v>
      </c>
      <c r="J239" s="24">
        <f t="shared" si="44"/>
        <v>71</v>
      </c>
      <c r="K239" s="155">
        <v>50</v>
      </c>
      <c r="L239" s="155">
        <v>60</v>
      </c>
      <c r="M239" s="28">
        <v>61</v>
      </c>
      <c r="N239" s="30"/>
      <c r="O239" s="29">
        <f t="shared" si="45"/>
        <v>57</v>
      </c>
      <c r="P239" s="30">
        <v>40</v>
      </c>
      <c r="Q239" s="167">
        <v>34</v>
      </c>
      <c r="R239" s="28">
        <v>38</v>
      </c>
      <c r="S239" s="29">
        <f t="shared" si="46"/>
        <v>240</v>
      </c>
      <c r="T239" s="34" t="b">
        <f t="shared" si="47"/>
        <v>1</v>
      </c>
      <c r="U239" s="34" t="b">
        <f t="shared" si="48"/>
        <v>1</v>
      </c>
      <c r="V239" s="65" t="b">
        <f t="shared" si="49"/>
        <v>1</v>
      </c>
      <c r="W239" s="65" t="b">
        <f t="shared" si="50"/>
        <v>1</v>
      </c>
      <c r="X239" s="65" t="b">
        <f t="shared" si="51"/>
        <v>1</v>
      </c>
      <c r="Y239" s="65" t="b">
        <f t="shared" si="55"/>
        <v>1</v>
      </c>
      <c r="Z239" s="65" t="b">
        <f t="shared" si="52"/>
        <v>1</v>
      </c>
    </row>
    <row r="240" spans="1:26" x14ac:dyDescent="0.25">
      <c r="A240" s="111" t="s">
        <v>401</v>
      </c>
      <c r="B240" s="111" t="s">
        <v>217</v>
      </c>
      <c r="C240" s="253" t="s">
        <v>164</v>
      </c>
      <c r="D240" s="26" t="s">
        <v>22</v>
      </c>
      <c r="E240" s="155">
        <v>36</v>
      </c>
      <c r="F240" s="155">
        <v>36</v>
      </c>
      <c r="G240" s="155">
        <v>34</v>
      </c>
      <c r="H240" s="155">
        <v>36</v>
      </c>
      <c r="I240" s="24">
        <f t="shared" si="43"/>
        <v>35.5</v>
      </c>
      <c r="J240" s="24">
        <f t="shared" si="44"/>
        <v>71</v>
      </c>
      <c r="K240" s="155">
        <v>55</v>
      </c>
      <c r="L240" s="155">
        <v>61</v>
      </c>
      <c r="M240" s="28">
        <v>57</v>
      </c>
      <c r="N240" s="30"/>
      <c r="O240" s="29">
        <f t="shared" si="45"/>
        <v>57.67</v>
      </c>
      <c r="P240" s="30">
        <v>40</v>
      </c>
      <c r="Q240" s="167">
        <v>39.5</v>
      </c>
      <c r="R240" s="28">
        <v>37</v>
      </c>
      <c r="S240" s="29">
        <f t="shared" si="46"/>
        <v>245.17</v>
      </c>
      <c r="T240" s="34" t="b">
        <f t="shared" si="47"/>
        <v>1</v>
      </c>
      <c r="U240" s="34" t="b">
        <f t="shared" si="48"/>
        <v>1</v>
      </c>
      <c r="V240" s="65" t="b">
        <f t="shared" si="49"/>
        <v>1</v>
      </c>
      <c r="W240" s="65" t="b">
        <f t="shared" si="50"/>
        <v>1</v>
      </c>
      <c r="X240" s="65" t="b">
        <f t="shared" si="51"/>
        <v>1</v>
      </c>
      <c r="Y240" s="65" t="b">
        <f t="shared" si="55"/>
        <v>1</v>
      </c>
      <c r="Z240" s="65" t="b">
        <f t="shared" si="52"/>
        <v>1</v>
      </c>
    </row>
    <row r="241" spans="1:26" x14ac:dyDescent="0.25">
      <c r="A241" s="111" t="s">
        <v>591</v>
      </c>
      <c r="B241" s="111" t="s">
        <v>592</v>
      </c>
      <c r="C241" s="253" t="s">
        <v>164</v>
      </c>
      <c r="D241" s="26" t="s">
        <v>0</v>
      </c>
      <c r="E241" s="155">
        <v>34</v>
      </c>
      <c r="F241" s="155">
        <v>39</v>
      </c>
      <c r="G241" s="155">
        <v>39</v>
      </c>
      <c r="H241" s="155">
        <v>35</v>
      </c>
      <c r="I241" s="24">
        <f t="shared" si="43"/>
        <v>36.75</v>
      </c>
      <c r="J241" s="24">
        <f t="shared" si="44"/>
        <v>73.5</v>
      </c>
      <c r="K241" s="155">
        <v>63</v>
      </c>
      <c r="L241" s="155">
        <v>70</v>
      </c>
      <c r="M241" s="28">
        <v>67</v>
      </c>
      <c r="N241" s="25"/>
      <c r="O241" s="29">
        <f t="shared" si="45"/>
        <v>66.67</v>
      </c>
      <c r="P241" s="30">
        <v>40</v>
      </c>
      <c r="Q241" s="167">
        <v>41</v>
      </c>
      <c r="R241" s="28">
        <v>41</v>
      </c>
      <c r="S241" s="29">
        <f t="shared" si="46"/>
        <v>262.17</v>
      </c>
      <c r="T241" s="34" t="b">
        <f t="shared" si="47"/>
        <v>1</v>
      </c>
      <c r="U241" s="34" t="b">
        <f t="shared" si="48"/>
        <v>1</v>
      </c>
      <c r="V241" s="65" t="b">
        <f t="shared" si="49"/>
        <v>1</v>
      </c>
      <c r="W241" s="65" t="b">
        <f t="shared" si="50"/>
        <v>1</v>
      </c>
      <c r="X241" s="65" t="b">
        <f t="shared" si="51"/>
        <v>1</v>
      </c>
      <c r="Y241" s="65" t="b">
        <f t="shared" si="55"/>
        <v>1</v>
      </c>
      <c r="Z241" s="65" t="b">
        <f t="shared" si="52"/>
        <v>1</v>
      </c>
    </row>
    <row r="242" spans="1:26" x14ac:dyDescent="0.25">
      <c r="A242" s="111" t="s">
        <v>594</v>
      </c>
      <c r="B242" s="111" t="s">
        <v>595</v>
      </c>
      <c r="C242" s="253" t="s">
        <v>164</v>
      </c>
      <c r="D242" s="26" t="s">
        <v>0</v>
      </c>
      <c r="E242" s="155">
        <v>36</v>
      </c>
      <c r="F242" s="155">
        <v>36</v>
      </c>
      <c r="G242" s="155">
        <v>38</v>
      </c>
      <c r="H242" s="155">
        <v>37</v>
      </c>
      <c r="I242" s="24">
        <f t="shared" si="43"/>
        <v>36.75</v>
      </c>
      <c r="J242" s="24">
        <f t="shared" si="44"/>
        <v>73.5</v>
      </c>
      <c r="K242" s="155">
        <v>69</v>
      </c>
      <c r="L242" s="155">
        <v>76</v>
      </c>
      <c r="M242" s="28">
        <v>70</v>
      </c>
      <c r="N242" s="30"/>
      <c r="O242" s="29">
        <f t="shared" si="45"/>
        <v>71.67</v>
      </c>
      <c r="P242" s="30">
        <v>20</v>
      </c>
      <c r="Q242" s="167">
        <v>39</v>
      </c>
      <c r="R242" s="28">
        <v>34</v>
      </c>
      <c r="S242" s="29">
        <f t="shared" si="46"/>
        <v>238.17</v>
      </c>
      <c r="T242" s="34" t="b">
        <f t="shared" si="47"/>
        <v>1</v>
      </c>
      <c r="U242" s="34" t="b">
        <f t="shared" si="48"/>
        <v>1</v>
      </c>
      <c r="V242" s="65" t="b">
        <f t="shared" si="49"/>
        <v>0</v>
      </c>
      <c r="W242" s="65" t="b">
        <f t="shared" si="50"/>
        <v>1</v>
      </c>
      <c r="X242" s="65" t="b">
        <f t="shared" si="51"/>
        <v>0</v>
      </c>
      <c r="Y242" s="65" t="b">
        <f t="shared" si="55"/>
        <v>1</v>
      </c>
      <c r="Z242" s="65" t="b">
        <f t="shared" si="52"/>
        <v>0</v>
      </c>
    </row>
    <row r="243" spans="1:26" x14ac:dyDescent="0.25">
      <c r="A243" s="111" t="s">
        <v>677</v>
      </c>
      <c r="B243" s="111" t="s">
        <v>398</v>
      </c>
      <c r="C243" s="253" t="s">
        <v>164</v>
      </c>
      <c r="D243" s="26" t="s">
        <v>24</v>
      </c>
      <c r="E243" s="155">
        <v>25</v>
      </c>
      <c r="F243" s="155">
        <v>38</v>
      </c>
      <c r="G243" s="155">
        <v>33</v>
      </c>
      <c r="H243" s="155">
        <v>34</v>
      </c>
      <c r="I243" s="24">
        <f t="shared" si="43"/>
        <v>32.5</v>
      </c>
      <c r="J243" s="24">
        <f t="shared" si="44"/>
        <v>65</v>
      </c>
      <c r="K243" s="155">
        <v>52</v>
      </c>
      <c r="L243" s="155">
        <v>76</v>
      </c>
      <c r="M243" s="28">
        <v>68</v>
      </c>
      <c r="N243" s="30"/>
      <c r="O243" s="29">
        <f t="shared" si="45"/>
        <v>65.33</v>
      </c>
      <c r="P243" s="30">
        <v>40</v>
      </c>
      <c r="Q243" s="167">
        <v>38</v>
      </c>
      <c r="R243" s="30">
        <v>35</v>
      </c>
      <c r="S243" s="29">
        <f t="shared" si="46"/>
        <v>243.33</v>
      </c>
      <c r="T243" s="34" t="b">
        <f t="shared" si="47"/>
        <v>1</v>
      </c>
      <c r="U243" s="34" t="b">
        <f t="shared" si="48"/>
        <v>1</v>
      </c>
      <c r="V243" s="65" t="b">
        <f t="shared" si="49"/>
        <v>1</v>
      </c>
      <c r="W243" s="65" t="b">
        <f t="shared" si="50"/>
        <v>1</v>
      </c>
      <c r="X243" s="65" t="b">
        <f t="shared" si="51"/>
        <v>1</v>
      </c>
      <c r="Y243" s="65" t="b">
        <f t="shared" si="55"/>
        <v>1</v>
      </c>
      <c r="Z243" s="65" t="b">
        <f t="shared" si="52"/>
        <v>1</v>
      </c>
    </row>
    <row r="244" spans="1:26" x14ac:dyDescent="0.25">
      <c r="A244" s="111" t="s">
        <v>541</v>
      </c>
      <c r="B244" s="111" t="s">
        <v>131</v>
      </c>
      <c r="C244" s="253" t="s">
        <v>164</v>
      </c>
      <c r="D244" s="26" t="s">
        <v>23</v>
      </c>
      <c r="E244" s="155">
        <v>36</v>
      </c>
      <c r="F244" s="155">
        <v>32</v>
      </c>
      <c r="G244" s="155">
        <v>32</v>
      </c>
      <c r="H244" s="155">
        <v>37</v>
      </c>
      <c r="I244" s="24">
        <f t="shared" si="43"/>
        <v>34.25</v>
      </c>
      <c r="J244" s="24">
        <f t="shared" si="44"/>
        <v>68.5</v>
      </c>
      <c r="K244" s="155">
        <v>61</v>
      </c>
      <c r="L244" s="155">
        <v>73</v>
      </c>
      <c r="M244" s="28">
        <v>69</v>
      </c>
      <c r="N244" s="30"/>
      <c r="O244" s="29">
        <f t="shared" si="45"/>
        <v>67.67</v>
      </c>
      <c r="P244" s="30">
        <v>20</v>
      </c>
      <c r="Q244" s="167">
        <v>34</v>
      </c>
      <c r="R244" s="28">
        <v>30</v>
      </c>
      <c r="S244" s="29">
        <f t="shared" si="46"/>
        <v>220.17</v>
      </c>
      <c r="T244" s="34" t="b">
        <f t="shared" si="47"/>
        <v>1</v>
      </c>
      <c r="U244" s="34" t="b">
        <f t="shared" si="48"/>
        <v>1</v>
      </c>
      <c r="V244" s="65" t="b">
        <f t="shared" si="49"/>
        <v>0</v>
      </c>
      <c r="W244" s="65" t="b">
        <f t="shared" si="50"/>
        <v>1</v>
      </c>
      <c r="X244" s="65" t="b">
        <f t="shared" si="51"/>
        <v>0</v>
      </c>
      <c r="Y244" s="65" t="b">
        <f t="shared" si="55"/>
        <v>1</v>
      </c>
      <c r="Z244" s="65" t="b">
        <f t="shared" si="52"/>
        <v>0</v>
      </c>
    </row>
    <row r="245" spans="1:26" x14ac:dyDescent="0.25">
      <c r="A245" s="111" t="s">
        <v>743</v>
      </c>
      <c r="B245" s="111" t="s">
        <v>744</v>
      </c>
      <c r="C245" s="253" t="s">
        <v>164</v>
      </c>
      <c r="D245" s="26" t="s">
        <v>25</v>
      </c>
      <c r="E245" s="155">
        <v>35</v>
      </c>
      <c r="F245" s="155">
        <v>33</v>
      </c>
      <c r="G245" s="155">
        <v>37</v>
      </c>
      <c r="H245" s="155">
        <v>37</v>
      </c>
      <c r="I245" s="24">
        <f t="shared" si="43"/>
        <v>35.5</v>
      </c>
      <c r="J245" s="24">
        <f t="shared" si="44"/>
        <v>71</v>
      </c>
      <c r="K245" s="155">
        <v>61</v>
      </c>
      <c r="L245" s="155">
        <v>56</v>
      </c>
      <c r="M245" s="28">
        <v>71</v>
      </c>
      <c r="N245" s="30"/>
      <c r="O245" s="29">
        <f t="shared" si="45"/>
        <v>62.67</v>
      </c>
      <c r="P245" s="30">
        <v>40</v>
      </c>
      <c r="Q245" s="167">
        <v>37</v>
      </c>
      <c r="R245" s="28">
        <v>43</v>
      </c>
      <c r="S245" s="29">
        <f t="shared" si="46"/>
        <v>253.67</v>
      </c>
      <c r="T245" s="34" t="b">
        <f t="shared" si="47"/>
        <v>1</v>
      </c>
      <c r="U245" s="34" t="b">
        <f t="shared" si="48"/>
        <v>1</v>
      </c>
      <c r="V245" s="65" t="b">
        <f t="shared" si="49"/>
        <v>1</v>
      </c>
      <c r="W245" s="65" t="b">
        <f t="shared" si="50"/>
        <v>1</v>
      </c>
      <c r="X245" s="65" t="b">
        <f t="shared" si="51"/>
        <v>1</v>
      </c>
      <c r="Y245" s="65" t="b">
        <f>IF(S245,S245&gt;=200,S245&lt;200)</f>
        <v>1</v>
      </c>
      <c r="Z245" s="65" t="b">
        <f t="shared" si="52"/>
        <v>1</v>
      </c>
    </row>
    <row r="246" spans="1:26" s="175" customFormat="1" x14ac:dyDescent="0.25">
      <c r="A246" s="176"/>
      <c r="B246" s="177"/>
      <c r="C246" s="244"/>
      <c r="D246" s="178"/>
      <c r="E246" s="179"/>
      <c r="F246" s="179"/>
      <c r="G246" s="179"/>
      <c r="H246" s="179"/>
      <c r="I246" s="179"/>
      <c r="J246" s="179"/>
      <c r="K246" s="179"/>
      <c r="L246" s="179"/>
      <c r="M246" s="179"/>
      <c r="N246" s="179"/>
      <c r="O246" s="179"/>
      <c r="P246" s="179"/>
      <c r="Q246" s="180"/>
      <c r="R246" s="180"/>
      <c r="U246" s="147"/>
      <c r="V246" s="176"/>
    </row>
    <row r="247" spans="1:26" s="175" customFormat="1" x14ac:dyDescent="0.25">
      <c r="A247" s="176"/>
      <c r="B247" s="177"/>
      <c r="C247" s="244"/>
      <c r="D247" s="178"/>
      <c r="E247" s="179"/>
      <c r="F247" s="179"/>
      <c r="G247" s="179"/>
      <c r="H247" s="179"/>
      <c r="I247" s="179"/>
      <c r="J247" s="179"/>
      <c r="K247" s="179"/>
      <c r="L247" s="179"/>
      <c r="M247" s="179"/>
      <c r="N247" s="179"/>
      <c r="O247" s="179"/>
      <c r="P247" s="179"/>
      <c r="Q247" s="180"/>
      <c r="R247" s="180"/>
      <c r="U247" s="147"/>
      <c r="V247" s="176"/>
    </row>
    <row r="248" spans="1:26" s="175" customFormat="1" ht="48" customHeight="1" x14ac:dyDescent="0.25">
      <c r="A248" s="181"/>
      <c r="B248" s="181"/>
      <c r="C248" s="147"/>
      <c r="D248" s="147"/>
      <c r="E248" s="178"/>
      <c r="F248" s="178"/>
      <c r="G248" s="179"/>
      <c r="H248" s="178"/>
      <c r="I248" s="147"/>
      <c r="J248" s="183"/>
      <c r="K248" s="182"/>
      <c r="L248" s="147"/>
      <c r="M248" s="147"/>
      <c r="N248" s="147"/>
    </row>
    <row r="249" spans="1:26" s="176" customFormat="1" x14ac:dyDescent="0.25">
      <c r="A249" s="185"/>
      <c r="B249" s="185"/>
      <c r="C249" s="186"/>
      <c r="D249" s="186"/>
      <c r="F249" s="187"/>
      <c r="G249" s="188"/>
      <c r="H249" s="187"/>
      <c r="I249" s="187"/>
      <c r="J249" s="187"/>
      <c r="K249" s="188"/>
      <c r="L249" s="190"/>
      <c r="M249" s="180"/>
      <c r="N249" s="147"/>
    </row>
    <row r="250" spans="1:26" s="175" customFormat="1" x14ac:dyDescent="0.25">
      <c r="A250" s="191"/>
      <c r="B250" s="191"/>
      <c r="C250" s="186"/>
      <c r="D250" s="186"/>
      <c r="F250" s="187"/>
      <c r="G250" s="188"/>
      <c r="H250" s="187"/>
      <c r="I250" s="187"/>
      <c r="J250" s="189"/>
      <c r="K250" s="188"/>
      <c r="L250" s="190"/>
      <c r="M250" s="180"/>
      <c r="N250" s="147"/>
    </row>
    <row r="251" spans="1:26" s="176" customFormat="1" x14ac:dyDescent="0.25">
      <c r="A251" s="185"/>
      <c r="B251" s="185"/>
      <c r="C251" s="186"/>
      <c r="D251" s="186"/>
      <c r="F251" s="187"/>
      <c r="G251" s="188"/>
      <c r="H251" s="187"/>
      <c r="I251" s="187"/>
      <c r="J251" s="187"/>
      <c r="K251" s="188"/>
      <c r="L251" s="190"/>
      <c r="M251" s="180"/>
      <c r="N251" s="147"/>
    </row>
    <row r="252" spans="1:26" s="175" customFormat="1" x14ac:dyDescent="0.25">
      <c r="A252" s="185"/>
      <c r="B252" s="185"/>
      <c r="C252" s="186"/>
      <c r="D252" s="186"/>
      <c r="F252" s="187"/>
      <c r="G252" s="188"/>
      <c r="H252" s="187"/>
      <c r="I252" s="187"/>
      <c r="J252" s="187"/>
      <c r="K252" s="188"/>
      <c r="L252" s="190"/>
      <c r="M252" s="180"/>
      <c r="N252" s="147"/>
    </row>
    <row r="253" spans="1:26" s="176" customFormat="1" x14ac:dyDescent="0.25">
      <c r="A253" s="185"/>
      <c r="B253" s="185"/>
      <c r="C253" s="186"/>
      <c r="D253" s="186"/>
      <c r="F253" s="187"/>
      <c r="G253" s="188"/>
      <c r="H253" s="187"/>
      <c r="I253" s="187"/>
      <c r="J253" s="189"/>
      <c r="K253" s="188"/>
      <c r="L253" s="190"/>
      <c r="M253" s="180"/>
      <c r="N253" s="147"/>
    </row>
    <row r="254" spans="1:26" s="175" customFormat="1" x14ac:dyDescent="0.25">
      <c r="A254" s="185"/>
      <c r="B254" s="185"/>
      <c r="C254" s="186"/>
      <c r="D254" s="186"/>
      <c r="F254" s="187"/>
      <c r="G254" s="188"/>
      <c r="H254" s="187"/>
      <c r="I254" s="187"/>
      <c r="J254" s="187"/>
      <c r="K254" s="188"/>
      <c r="L254" s="190"/>
      <c r="M254" s="180"/>
      <c r="N254" s="147"/>
    </row>
    <row r="255" spans="1:26" s="175" customFormat="1" x14ac:dyDescent="0.25">
      <c r="A255" s="185"/>
      <c r="B255" s="185"/>
      <c r="C255" s="186"/>
      <c r="D255" s="186"/>
      <c r="F255" s="187"/>
      <c r="G255" s="188"/>
      <c r="H255" s="187"/>
      <c r="I255" s="187"/>
      <c r="J255" s="187"/>
      <c r="K255" s="188"/>
      <c r="L255" s="190"/>
      <c r="M255" s="180"/>
      <c r="N255" s="147"/>
    </row>
    <row r="256" spans="1:26" s="176" customFormat="1" x14ac:dyDescent="0.25">
      <c r="A256" s="185"/>
      <c r="B256" s="185"/>
      <c r="C256" s="186"/>
      <c r="D256" s="186"/>
      <c r="F256" s="187"/>
      <c r="G256" s="188"/>
      <c r="H256" s="187"/>
      <c r="I256" s="187"/>
      <c r="J256" s="189"/>
      <c r="K256" s="188"/>
      <c r="L256" s="190"/>
      <c r="M256" s="180"/>
      <c r="N256" s="147"/>
    </row>
    <row r="257" spans="1:14" s="175" customFormat="1" x14ac:dyDescent="0.25">
      <c r="A257" s="185"/>
      <c r="B257" s="185"/>
      <c r="C257" s="186"/>
      <c r="D257" s="186"/>
      <c r="F257" s="187"/>
      <c r="G257" s="188"/>
      <c r="H257" s="187"/>
      <c r="I257" s="187"/>
      <c r="J257" s="187"/>
      <c r="K257" s="188"/>
      <c r="L257" s="190"/>
      <c r="M257" s="180"/>
      <c r="N257" s="147"/>
    </row>
    <row r="258" spans="1:14" s="175" customFormat="1" x14ac:dyDescent="0.25">
      <c r="A258" s="185"/>
      <c r="B258" s="185"/>
      <c r="C258" s="186"/>
      <c r="D258" s="186"/>
      <c r="F258" s="187"/>
      <c r="G258" s="188"/>
      <c r="H258" s="187"/>
      <c r="I258" s="187"/>
      <c r="J258" s="189"/>
      <c r="K258" s="188"/>
      <c r="L258" s="190"/>
      <c r="M258" s="180"/>
      <c r="N258" s="147"/>
    </row>
    <row r="259" spans="1:14" s="175" customFormat="1" x14ac:dyDescent="0.25">
      <c r="A259" s="185"/>
      <c r="B259" s="185"/>
      <c r="C259" s="186"/>
      <c r="D259" s="186"/>
      <c r="F259" s="187"/>
      <c r="G259" s="188"/>
      <c r="H259" s="187"/>
      <c r="I259" s="187"/>
      <c r="J259" s="187"/>
      <c r="K259" s="188"/>
      <c r="L259" s="190"/>
      <c r="M259" s="180"/>
      <c r="N259" s="147"/>
    </row>
    <row r="260" spans="1:14" s="175" customFormat="1" x14ac:dyDescent="0.25">
      <c r="A260" s="185"/>
      <c r="B260" s="185"/>
      <c r="C260" s="186"/>
      <c r="D260" s="186"/>
      <c r="F260" s="187"/>
      <c r="G260" s="188"/>
      <c r="H260" s="187"/>
      <c r="I260" s="187"/>
      <c r="J260" s="187"/>
      <c r="K260" s="188"/>
      <c r="L260" s="190"/>
      <c r="M260" s="180"/>
      <c r="N260" s="147"/>
    </row>
    <row r="261" spans="1:14" s="175" customFormat="1" x14ac:dyDescent="0.25">
      <c r="A261" s="191"/>
      <c r="B261" s="191"/>
      <c r="C261" s="186"/>
      <c r="D261" s="186"/>
      <c r="F261" s="187"/>
      <c r="G261" s="188"/>
      <c r="H261" s="187"/>
      <c r="I261" s="187"/>
      <c r="J261" s="187"/>
      <c r="K261" s="188"/>
      <c r="L261" s="190"/>
      <c r="M261" s="180"/>
      <c r="N261" s="147"/>
    </row>
    <row r="262" spans="1:14" s="175" customFormat="1" x14ac:dyDescent="0.25">
      <c r="A262" s="192"/>
      <c r="B262" s="191"/>
      <c r="C262" s="186"/>
      <c r="D262" s="186"/>
      <c r="F262" s="187"/>
      <c r="G262" s="188"/>
      <c r="H262" s="187"/>
      <c r="I262" s="187"/>
      <c r="J262" s="187"/>
      <c r="K262" s="188"/>
      <c r="L262" s="190"/>
      <c r="M262" s="180"/>
      <c r="N262" s="147"/>
    </row>
    <row r="263" spans="1:14" s="175" customFormat="1" x14ac:dyDescent="0.25">
      <c r="A263" s="192"/>
      <c r="B263" s="191"/>
      <c r="C263" s="186"/>
      <c r="D263" s="186"/>
      <c r="F263" s="187"/>
      <c r="G263" s="188"/>
      <c r="H263" s="187"/>
      <c r="I263" s="187"/>
      <c r="J263" s="187"/>
      <c r="K263" s="188"/>
      <c r="L263" s="190"/>
      <c r="M263" s="180"/>
      <c r="N263" s="147"/>
    </row>
    <row r="264" spans="1:14" s="176" customFormat="1" x14ac:dyDescent="0.25">
      <c r="A264" s="192"/>
      <c r="B264" s="191"/>
      <c r="C264" s="186"/>
      <c r="D264" s="186"/>
      <c r="F264" s="187"/>
      <c r="G264" s="188"/>
      <c r="H264" s="187"/>
      <c r="I264" s="187"/>
      <c r="J264" s="187"/>
      <c r="K264" s="188"/>
      <c r="L264" s="190"/>
      <c r="M264" s="180"/>
      <c r="N264" s="147"/>
    </row>
    <row r="265" spans="1:14" s="176" customFormat="1" x14ac:dyDescent="0.25">
      <c r="A265" s="193"/>
      <c r="B265" s="193"/>
      <c r="C265" s="186"/>
      <c r="D265" s="186"/>
      <c r="F265" s="194"/>
      <c r="G265" s="188"/>
      <c r="H265" s="187"/>
      <c r="I265" s="187"/>
      <c r="J265" s="187"/>
      <c r="K265" s="188"/>
      <c r="L265" s="190"/>
      <c r="M265" s="180"/>
      <c r="N265" s="147"/>
    </row>
    <row r="266" spans="1:14" s="175" customFormat="1" x14ac:dyDescent="0.25">
      <c r="A266" s="191"/>
      <c r="B266" s="191"/>
      <c r="C266" s="186"/>
      <c r="D266" s="186"/>
      <c r="F266" s="187"/>
      <c r="G266" s="188"/>
      <c r="H266" s="187"/>
      <c r="I266" s="187"/>
      <c r="J266" s="187"/>
      <c r="K266" s="188"/>
      <c r="L266" s="190"/>
      <c r="M266" s="180"/>
      <c r="N266" s="147"/>
    </row>
    <row r="267" spans="1:14" s="176" customFormat="1" x14ac:dyDescent="0.25">
      <c r="A267" s="193"/>
      <c r="B267" s="193"/>
      <c r="C267" s="186"/>
      <c r="D267" s="186"/>
      <c r="F267" s="187"/>
      <c r="G267" s="188"/>
      <c r="H267" s="187"/>
      <c r="I267" s="187"/>
      <c r="J267" s="187"/>
      <c r="K267" s="188"/>
      <c r="L267" s="190"/>
      <c r="M267" s="180"/>
      <c r="N267" s="147"/>
    </row>
    <row r="268" spans="1:14" s="176" customFormat="1" x14ac:dyDescent="0.25">
      <c r="A268" s="191"/>
      <c r="B268" s="191"/>
      <c r="C268" s="186"/>
      <c r="D268" s="186"/>
      <c r="F268" s="187"/>
      <c r="G268" s="188"/>
      <c r="H268" s="187"/>
      <c r="I268" s="187"/>
      <c r="J268" s="187"/>
      <c r="K268" s="188"/>
      <c r="L268" s="190"/>
      <c r="M268" s="180"/>
      <c r="N268" s="147"/>
    </row>
    <row r="269" spans="1:14" s="176" customFormat="1" x14ac:dyDescent="0.25">
      <c r="A269" s="192"/>
      <c r="B269" s="191"/>
      <c r="C269" s="186"/>
      <c r="D269" s="186"/>
      <c r="F269" s="187"/>
      <c r="G269" s="188"/>
      <c r="H269" s="187"/>
      <c r="I269" s="187"/>
      <c r="J269" s="187"/>
      <c r="K269" s="188"/>
      <c r="L269" s="190"/>
      <c r="M269" s="180"/>
      <c r="N269" s="147"/>
    </row>
    <row r="270" spans="1:14" s="176" customFormat="1" x14ac:dyDescent="0.25">
      <c r="A270" s="192"/>
      <c r="B270" s="191"/>
      <c r="C270" s="186"/>
      <c r="D270" s="186"/>
      <c r="F270" s="187"/>
      <c r="G270" s="188"/>
      <c r="H270" s="187"/>
      <c r="I270" s="187"/>
      <c r="J270" s="187"/>
      <c r="K270" s="188"/>
      <c r="L270" s="190"/>
      <c r="M270" s="180"/>
      <c r="N270" s="147"/>
    </row>
    <row r="271" spans="1:14" s="176" customFormat="1" x14ac:dyDescent="0.25">
      <c r="A271" s="192"/>
      <c r="B271" s="191"/>
      <c r="C271" s="186"/>
      <c r="D271" s="186"/>
      <c r="F271" s="187"/>
      <c r="G271" s="188"/>
      <c r="H271" s="187"/>
      <c r="I271" s="187"/>
      <c r="J271" s="187"/>
      <c r="K271" s="188"/>
      <c r="L271" s="190"/>
      <c r="M271" s="180"/>
      <c r="N271" s="147"/>
    </row>
    <row r="272" spans="1:14" s="176" customFormat="1" x14ac:dyDescent="0.25">
      <c r="A272" s="185"/>
      <c r="B272" s="185"/>
      <c r="C272" s="186"/>
      <c r="D272" s="186"/>
      <c r="F272" s="187"/>
      <c r="G272" s="188"/>
      <c r="H272" s="187"/>
      <c r="I272" s="187"/>
      <c r="J272" s="187"/>
      <c r="K272" s="188"/>
      <c r="L272" s="190"/>
      <c r="M272" s="180"/>
      <c r="N272" s="147"/>
    </row>
    <row r="273" spans="1:14" s="176" customFormat="1" x14ac:dyDescent="0.25">
      <c r="A273" s="195"/>
      <c r="B273" s="196"/>
      <c r="C273" s="197"/>
      <c r="D273" s="186"/>
      <c r="F273" s="187"/>
      <c r="G273" s="188"/>
      <c r="H273" s="187"/>
      <c r="I273" s="187"/>
      <c r="J273" s="187"/>
      <c r="K273" s="188"/>
      <c r="L273" s="190"/>
      <c r="M273" s="180"/>
      <c r="N273" s="147"/>
    </row>
    <row r="274" spans="1:14" s="176" customFormat="1" x14ac:dyDescent="0.25">
      <c r="A274" s="191"/>
      <c r="B274" s="191"/>
      <c r="C274" s="186"/>
      <c r="D274" s="186"/>
      <c r="F274" s="187"/>
      <c r="G274" s="188"/>
      <c r="H274" s="187"/>
      <c r="I274" s="187"/>
      <c r="J274" s="187"/>
      <c r="K274" s="188"/>
      <c r="L274" s="190"/>
      <c r="M274" s="180"/>
      <c r="N274" s="147"/>
    </row>
    <row r="275" spans="1:14" s="176" customFormat="1" x14ac:dyDescent="0.25">
      <c r="A275" s="192"/>
      <c r="B275" s="191"/>
      <c r="C275" s="186"/>
      <c r="D275" s="186"/>
      <c r="F275" s="187"/>
      <c r="G275" s="188"/>
      <c r="H275" s="187"/>
      <c r="I275" s="187"/>
      <c r="J275" s="187"/>
      <c r="K275" s="188"/>
      <c r="L275" s="190"/>
      <c r="M275" s="180"/>
      <c r="N275" s="147"/>
    </row>
    <row r="276" spans="1:14" s="176" customFormat="1" x14ac:dyDescent="0.25">
      <c r="A276" s="185"/>
      <c r="B276" s="185"/>
      <c r="C276" s="186"/>
      <c r="D276" s="186"/>
      <c r="F276" s="187"/>
      <c r="G276" s="188"/>
      <c r="H276" s="187"/>
      <c r="I276" s="187"/>
      <c r="J276" s="187"/>
      <c r="K276" s="188"/>
      <c r="L276" s="190"/>
      <c r="M276" s="180"/>
      <c r="N276" s="147"/>
    </row>
    <row r="277" spans="1:14" s="176" customFormat="1" x14ac:dyDescent="0.25">
      <c r="A277" s="185"/>
      <c r="B277" s="185"/>
      <c r="C277" s="198"/>
      <c r="D277" s="186"/>
      <c r="F277" s="199"/>
      <c r="G277" s="188"/>
      <c r="H277" s="187"/>
      <c r="I277" s="187"/>
      <c r="J277" s="187"/>
      <c r="K277" s="188"/>
      <c r="L277" s="190"/>
      <c r="M277" s="180"/>
      <c r="N277" s="147"/>
    </row>
    <row r="278" spans="1:14" s="176" customFormat="1" x14ac:dyDescent="0.25">
      <c r="A278" s="185"/>
      <c r="B278" s="185"/>
      <c r="C278" s="186"/>
      <c r="D278" s="186"/>
      <c r="F278" s="187"/>
      <c r="G278" s="188"/>
      <c r="H278" s="187"/>
      <c r="I278" s="187"/>
      <c r="J278" s="187"/>
      <c r="K278" s="188"/>
      <c r="L278" s="190"/>
      <c r="M278" s="180"/>
      <c r="N278" s="147"/>
    </row>
    <row r="279" spans="1:14" s="176" customFormat="1" x14ac:dyDescent="0.25">
      <c r="A279" s="185"/>
      <c r="B279" s="185"/>
      <c r="C279" s="186"/>
      <c r="D279" s="186"/>
      <c r="F279" s="187"/>
      <c r="G279" s="188"/>
      <c r="H279" s="187"/>
      <c r="I279" s="187"/>
      <c r="J279" s="187"/>
      <c r="K279" s="188"/>
      <c r="L279" s="190"/>
      <c r="M279" s="180"/>
      <c r="N279" s="147"/>
    </row>
    <row r="280" spans="1:14" s="176" customFormat="1" x14ac:dyDescent="0.25">
      <c r="A280" s="192"/>
      <c r="B280" s="191"/>
      <c r="C280" s="186"/>
      <c r="D280" s="186"/>
      <c r="F280" s="187"/>
      <c r="G280" s="188"/>
      <c r="H280" s="187"/>
      <c r="I280" s="187"/>
      <c r="J280" s="187"/>
      <c r="K280" s="188"/>
      <c r="L280" s="190"/>
      <c r="M280" s="180"/>
      <c r="N280" s="147"/>
    </row>
    <row r="281" spans="1:14" s="200" customFormat="1" x14ac:dyDescent="0.25">
      <c r="A281" s="192"/>
      <c r="B281" s="191"/>
      <c r="C281" s="186"/>
      <c r="D281" s="186"/>
      <c r="F281" s="187"/>
      <c r="G281" s="188"/>
      <c r="H281" s="187"/>
      <c r="I281" s="187"/>
      <c r="J281" s="187"/>
      <c r="K281" s="188"/>
      <c r="L281" s="190"/>
      <c r="M281" s="180"/>
      <c r="N281" s="147"/>
    </row>
    <row r="282" spans="1:14" s="176" customFormat="1" x14ac:dyDescent="0.25">
      <c r="A282" s="201"/>
      <c r="B282" s="201"/>
      <c r="C282" s="202"/>
      <c r="D282" s="186"/>
      <c r="E282" s="146"/>
      <c r="F282" s="194"/>
      <c r="G282" s="188"/>
      <c r="H282" s="187"/>
      <c r="I282" s="187"/>
      <c r="J282" s="187"/>
      <c r="K282" s="188"/>
      <c r="L282" s="190"/>
      <c r="M282" s="180"/>
      <c r="N282" s="147"/>
    </row>
    <row r="283" spans="1:14" s="176" customFormat="1" x14ac:dyDescent="0.25">
      <c r="A283" s="191"/>
      <c r="B283" s="191"/>
      <c r="C283" s="186"/>
      <c r="D283" s="186"/>
      <c r="F283" s="187"/>
      <c r="G283" s="188"/>
      <c r="H283" s="187"/>
      <c r="I283" s="187"/>
      <c r="J283" s="187"/>
      <c r="K283" s="188"/>
      <c r="L283" s="190"/>
      <c r="M283" s="180"/>
      <c r="N283" s="147"/>
    </row>
    <row r="284" spans="1:14" s="176" customFormat="1" x14ac:dyDescent="0.25">
      <c r="A284" s="191"/>
      <c r="B284" s="191"/>
      <c r="C284" s="186"/>
      <c r="D284" s="186"/>
      <c r="F284" s="187"/>
      <c r="G284" s="188"/>
      <c r="H284" s="187"/>
      <c r="I284" s="187"/>
      <c r="J284" s="187"/>
      <c r="K284" s="188"/>
      <c r="L284" s="190"/>
      <c r="M284" s="180"/>
      <c r="N284" s="147"/>
    </row>
    <row r="285" spans="1:14" s="176" customFormat="1" x14ac:dyDescent="0.25">
      <c r="A285" s="185"/>
      <c r="B285" s="185"/>
      <c r="C285" s="186"/>
      <c r="D285" s="186"/>
      <c r="F285" s="187"/>
      <c r="G285" s="188"/>
      <c r="H285" s="187"/>
      <c r="I285" s="187"/>
      <c r="J285" s="187"/>
      <c r="K285" s="188"/>
      <c r="L285" s="190"/>
      <c r="M285" s="180"/>
      <c r="N285" s="147"/>
    </row>
    <row r="286" spans="1:14" s="176" customFormat="1" x14ac:dyDescent="0.25">
      <c r="A286" s="185"/>
      <c r="B286" s="185"/>
      <c r="C286" s="186"/>
      <c r="D286" s="186"/>
      <c r="F286" s="187"/>
      <c r="G286" s="188"/>
      <c r="H286" s="187"/>
      <c r="I286" s="187"/>
      <c r="J286" s="187"/>
      <c r="K286" s="188"/>
      <c r="L286" s="190"/>
      <c r="M286" s="180"/>
      <c r="N286" s="147"/>
    </row>
    <row r="287" spans="1:14" s="176" customFormat="1" x14ac:dyDescent="0.25">
      <c r="A287" s="185"/>
      <c r="B287" s="185"/>
      <c r="C287" s="186"/>
      <c r="D287" s="186"/>
      <c r="F287" s="187"/>
      <c r="G287" s="188"/>
      <c r="H287" s="187"/>
      <c r="I287" s="187"/>
      <c r="J287" s="187"/>
      <c r="K287" s="188"/>
      <c r="L287" s="190"/>
      <c r="M287" s="180"/>
      <c r="N287" s="147"/>
    </row>
    <row r="288" spans="1:14" s="176" customFormat="1" x14ac:dyDescent="0.25">
      <c r="A288" s="185"/>
      <c r="B288" s="185"/>
      <c r="C288" s="186"/>
      <c r="D288" s="186"/>
      <c r="F288" s="187"/>
      <c r="G288" s="188"/>
      <c r="H288" s="187"/>
      <c r="I288" s="187"/>
      <c r="J288" s="187"/>
      <c r="K288" s="188"/>
      <c r="L288" s="190"/>
      <c r="M288" s="180"/>
      <c r="N288" s="147"/>
    </row>
    <row r="289" spans="1:14" s="176" customFormat="1" x14ac:dyDescent="0.25">
      <c r="A289" s="191"/>
      <c r="B289" s="191"/>
      <c r="C289" s="186"/>
      <c r="D289" s="186"/>
      <c r="F289" s="187"/>
      <c r="G289" s="188"/>
      <c r="H289" s="187"/>
      <c r="I289" s="187"/>
      <c r="J289" s="187"/>
      <c r="K289" s="188"/>
      <c r="L289" s="190"/>
      <c r="M289" s="180"/>
      <c r="N289" s="147"/>
    </row>
    <row r="290" spans="1:14" s="176" customFormat="1" x14ac:dyDescent="0.25">
      <c r="A290" s="191"/>
      <c r="B290" s="191"/>
      <c r="C290" s="186"/>
      <c r="D290" s="186"/>
      <c r="F290" s="187"/>
      <c r="G290" s="188"/>
      <c r="H290" s="187"/>
      <c r="I290" s="187"/>
      <c r="J290" s="187"/>
      <c r="K290" s="188"/>
      <c r="L290" s="190"/>
      <c r="M290" s="180"/>
      <c r="N290" s="147"/>
    </row>
    <row r="291" spans="1:14" s="176" customFormat="1" x14ac:dyDescent="0.25">
      <c r="A291" s="185"/>
      <c r="B291" s="185"/>
      <c r="C291" s="186"/>
      <c r="D291" s="186"/>
      <c r="E291" s="146"/>
      <c r="F291" s="187"/>
      <c r="G291" s="188"/>
      <c r="H291" s="187"/>
      <c r="I291" s="187"/>
      <c r="J291" s="187"/>
      <c r="K291" s="188"/>
      <c r="L291" s="190"/>
      <c r="M291" s="180"/>
      <c r="N291" s="147"/>
    </row>
    <row r="292" spans="1:14" s="176" customFormat="1" x14ac:dyDescent="0.25">
      <c r="A292" s="191"/>
      <c r="B292" s="191"/>
      <c r="C292" s="186"/>
      <c r="D292" s="186"/>
      <c r="F292" s="187"/>
      <c r="G292" s="188"/>
      <c r="H292" s="187"/>
      <c r="I292" s="187"/>
      <c r="J292" s="187"/>
      <c r="K292" s="188"/>
      <c r="L292" s="190"/>
      <c r="M292" s="180"/>
      <c r="N292" s="147"/>
    </row>
    <row r="293" spans="1:14" s="176" customFormat="1" x14ac:dyDescent="0.25">
      <c r="A293" s="185"/>
      <c r="B293" s="185"/>
      <c r="C293" s="186"/>
      <c r="D293" s="186"/>
      <c r="F293" s="187"/>
      <c r="G293" s="188"/>
      <c r="H293" s="187"/>
      <c r="I293" s="187"/>
      <c r="J293" s="187"/>
      <c r="K293" s="188"/>
      <c r="L293" s="190"/>
      <c r="M293" s="180"/>
      <c r="N293" s="147"/>
    </row>
    <row r="294" spans="1:14" s="176" customFormat="1" x14ac:dyDescent="0.25">
      <c r="A294" s="185"/>
      <c r="B294" s="185"/>
      <c r="C294" s="186"/>
      <c r="D294" s="186"/>
      <c r="F294" s="187"/>
      <c r="G294" s="188"/>
      <c r="H294" s="187"/>
      <c r="I294" s="187"/>
      <c r="J294" s="187"/>
      <c r="K294" s="188"/>
      <c r="L294" s="190"/>
      <c r="M294" s="180"/>
      <c r="N294" s="147"/>
    </row>
    <row r="295" spans="1:14" s="176" customFormat="1" x14ac:dyDescent="0.25">
      <c r="A295" s="192"/>
      <c r="B295" s="203"/>
      <c r="C295" s="186"/>
      <c r="D295" s="186"/>
      <c r="F295" s="187"/>
      <c r="G295" s="188"/>
      <c r="H295" s="187"/>
      <c r="I295" s="187"/>
      <c r="J295" s="187"/>
      <c r="K295" s="188"/>
      <c r="L295" s="190"/>
      <c r="M295" s="180"/>
      <c r="N295" s="147"/>
    </row>
    <row r="296" spans="1:14" s="176" customFormat="1" x14ac:dyDescent="0.25">
      <c r="A296" s="192"/>
      <c r="B296" s="191"/>
      <c r="C296" s="186"/>
      <c r="D296" s="186"/>
      <c r="F296" s="187"/>
      <c r="G296" s="188"/>
      <c r="H296" s="187"/>
      <c r="I296" s="187"/>
      <c r="J296" s="187"/>
      <c r="K296" s="188"/>
      <c r="L296" s="190"/>
      <c r="M296" s="180"/>
      <c r="N296" s="147"/>
    </row>
    <row r="297" spans="1:14" s="176" customFormat="1" x14ac:dyDescent="0.25">
      <c r="A297" s="185"/>
      <c r="B297" s="185"/>
      <c r="C297" s="186"/>
      <c r="D297" s="186"/>
      <c r="F297" s="187"/>
      <c r="G297" s="188"/>
      <c r="H297" s="187"/>
      <c r="I297" s="187"/>
      <c r="J297" s="187"/>
      <c r="K297" s="188"/>
      <c r="L297" s="190"/>
      <c r="M297" s="180"/>
      <c r="N297" s="147"/>
    </row>
    <row r="298" spans="1:14" s="176" customFormat="1" x14ac:dyDescent="0.25">
      <c r="A298" s="185"/>
      <c r="B298" s="185"/>
      <c r="C298" s="186"/>
      <c r="D298" s="186"/>
      <c r="F298" s="187"/>
      <c r="G298" s="188"/>
      <c r="H298" s="187"/>
      <c r="I298" s="187"/>
      <c r="J298" s="187"/>
      <c r="K298" s="188"/>
      <c r="L298" s="190"/>
      <c r="M298" s="180"/>
      <c r="N298" s="147"/>
    </row>
    <row r="299" spans="1:14" s="176" customFormat="1" x14ac:dyDescent="0.25">
      <c r="A299" s="185"/>
      <c r="B299" s="185"/>
      <c r="C299" s="186"/>
      <c r="D299" s="186"/>
      <c r="F299" s="187"/>
      <c r="G299" s="188"/>
      <c r="H299" s="187"/>
      <c r="I299" s="187"/>
      <c r="J299" s="187"/>
      <c r="K299" s="188"/>
      <c r="L299" s="190"/>
      <c r="M299" s="180"/>
      <c r="N299" s="147"/>
    </row>
    <row r="300" spans="1:14" s="176" customFormat="1" x14ac:dyDescent="0.25">
      <c r="A300" s="185"/>
      <c r="B300" s="185"/>
      <c r="C300" s="186"/>
      <c r="D300" s="186"/>
      <c r="E300" s="146"/>
      <c r="F300" s="187"/>
      <c r="G300" s="188"/>
      <c r="H300" s="187"/>
      <c r="I300" s="187"/>
      <c r="J300" s="189"/>
      <c r="K300" s="188"/>
      <c r="L300" s="190"/>
      <c r="M300" s="180"/>
      <c r="N300" s="147"/>
    </row>
    <row r="301" spans="1:14" s="176" customFormat="1" x14ac:dyDescent="0.25">
      <c r="A301" s="192"/>
      <c r="B301" s="191"/>
      <c r="C301" s="186"/>
      <c r="D301" s="186"/>
      <c r="F301" s="187"/>
      <c r="G301" s="188"/>
      <c r="H301" s="187"/>
      <c r="I301" s="187"/>
      <c r="J301" s="189"/>
      <c r="K301" s="188"/>
      <c r="L301" s="190"/>
      <c r="M301" s="180"/>
      <c r="N301" s="147"/>
    </row>
    <row r="302" spans="1:14" s="176" customFormat="1" x14ac:dyDescent="0.25">
      <c r="A302" s="185"/>
      <c r="B302" s="185"/>
      <c r="C302" s="186"/>
      <c r="D302" s="186"/>
      <c r="F302" s="187"/>
      <c r="G302" s="188"/>
      <c r="H302" s="187"/>
      <c r="I302" s="187"/>
      <c r="J302" s="189"/>
      <c r="K302" s="188"/>
      <c r="L302" s="190"/>
      <c r="M302" s="180"/>
      <c r="N302" s="147"/>
    </row>
    <row r="303" spans="1:14" s="176" customFormat="1" x14ac:dyDescent="0.25">
      <c r="A303" s="191"/>
      <c r="B303" s="191"/>
      <c r="C303" s="186"/>
      <c r="D303" s="186"/>
      <c r="F303" s="187"/>
      <c r="G303" s="188"/>
      <c r="H303" s="187"/>
      <c r="I303" s="187"/>
      <c r="J303" s="187"/>
      <c r="K303" s="188"/>
      <c r="L303" s="190"/>
      <c r="M303" s="180"/>
      <c r="N303" s="147"/>
    </row>
    <row r="304" spans="1:14" s="176" customFormat="1" x14ac:dyDescent="0.25">
      <c r="A304" s="191"/>
      <c r="B304" s="191"/>
      <c r="C304" s="186"/>
      <c r="D304" s="186"/>
      <c r="E304" s="146"/>
      <c r="F304" s="187"/>
      <c r="G304" s="188"/>
      <c r="H304" s="187"/>
      <c r="I304" s="187"/>
      <c r="J304" s="187"/>
      <c r="K304" s="188"/>
      <c r="L304" s="190"/>
      <c r="M304" s="180"/>
      <c r="N304" s="147"/>
    </row>
    <row r="305" spans="1:14" s="176" customFormat="1" x14ac:dyDescent="0.25">
      <c r="A305" s="185"/>
      <c r="B305" s="185"/>
      <c r="C305" s="186"/>
      <c r="D305" s="186"/>
      <c r="E305" s="146"/>
      <c r="F305" s="187"/>
      <c r="G305" s="188"/>
      <c r="H305" s="187"/>
      <c r="I305" s="187"/>
      <c r="J305" s="187"/>
      <c r="K305" s="188"/>
      <c r="L305" s="190"/>
      <c r="M305" s="180"/>
      <c r="N305" s="147"/>
    </row>
    <row r="306" spans="1:14" s="176" customFormat="1" x14ac:dyDescent="0.25">
      <c r="A306" s="185"/>
      <c r="B306" s="185"/>
      <c r="C306" s="186"/>
      <c r="D306" s="186"/>
      <c r="E306" s="146"/>
      <c r="F306" s="187"/>
      <c r="G306" s="188"/>
      <c r="H306" s="187"/>
      <c r="I306" s="187"/>
      <c r="J306" s="187"/>
      <c r="K306" s="188"/>
      <c r="L306" s="190"/>
      <c r="M306" s="180"/>
      <c r="N306" s="147"/>
    </row>
    <row r="307" spans="1:14" s="176" customFormat="1" x14ac:dyDescent="0.25">
      <c r="A307" s="191"/>
      <c r="B307" s="191"/>
      <c r="C307" s="186"/>
      <c r="D307" s="186"/>
      <c r="F307" s="187"/>
      <c r="G307" s="188"/>
      <c r="H307" s="187"/>
      <c r="I307" s="187"/>
      <c r="J307" s="187"/>
      <c r="K307" s="188"/>
      <c r="L307" s="190"/>
      <c r="M307" s="180"/>
      <c r="N307" s="147"/>
    </row>
    <row r="308" spans="1:14" s="176" customFormat="1" x14ac:dyDescent="0.25">
      <c r="A308" s="191"/>
      <c r="B308" s="191"/>
      <c r="C308" s="186"/>
      <c r="D308" s="186"/>
      <c r="F308" s="187"/>
      <c r="G308" s="188"/>
      <c r="H308" s="187"/>
      <c r="I308" s="187"/>
      <c r="J308" s="187"/>
      <c r="K308" s="188"/>
      <c r="L308" s="190"/>
      <c r="M308" s="180"/>
      <c r="N308" s="147"/>
    </row>
    <row r="309" spans="1:14" s="176" customFormat="1" x14ac:dyDescent="0.25">
      <c r="A309" s="185"/>
      <c r="B309" s="185"/>
      <c r="C309" s="186"/>
      <c r="D309" s="186"/>
      <c r="E309" s="146"/>
      <c r="F309" s="187"/>
      <c r="G309" s="188"/>
      <c r="H309" s="187"/>
      <c r="I309" s="187"/>
      <c r="J309" s="187"/>
      <c r="K309" s="188"/>
      <c r="L309" s="190"/>
      <c r="M309" s="180"/>
      <c r="N309" s="147"/>
    </row>
    <row r="310" spans="1:14" s="176" customFormat="1" x14ac:dyDescent="0.25">
      <c r="A310" s="192"/>
      <c r="B310" s="191"/>
      <c r="C310" s="186"/>
      <c r="D310" s="186"/>
      <c r="F310" s="187"/>
      <c r="G310" s="188"/>
      <c r="H310" s="187"/>
      <c r="I310" s="187"/>
      <c r="J310" s="187"/>
      <c r="K310" s="188"/>
      <c r="L310" s="190"/>
      <c r="M310" s="180"/>
      <c r="N310" s="147"/>
    </row>
    <row r="311" spans="1:14" s="176" customFormat="1" x14ac:dyDescent="0.25">
      <c r="A311" s="185"/>
      <c r="B311" s="185"/>
      <c r="C311" s="186"/>
      <c r="D311" s="186"/>
      <c r="F311" s="187"/>
      <c r="G311" s="188"/>
      <c r="H311" s="187"/>
      <c r="I311" s="187"/>
      <c r="J311" s="187"/>
      <c r="K311" s="188"/>
      <c r="L311" s="190"/>
      <c r="M311" s="180"/>
      <c r="N311" s="147"/>
    </row>
    <row r="312" spans="1:14" s="176" customFormat="1" x14ac:dyDescent="0.25">
      <c r="A312" s="185"/>
      <c r="B312" s="185"/>
      <c r="C312" s="186"/>
      <c r="D312" s="186"/>
      <c r="F312" s="187"/>
      <c r="G312" s="188"/>
      <c r="H312" s="187"/>
      <c r="I312" s="187"/>
      <c r="J312" s="187"/>
      <c r="K312" s="188"/>
      <c r="L312" s="190"/>
      <c r="M312" s="180"/>
      <c r="N312" s="147"/>
    </row>
    <row r="313" spans="1:14" s="176" customFormat="1" x14ac:dyDescent="0.25">
      <c r="A313" s="185"/>
      <c r="B313" s="185"/>
      <c r="C313" s="186"/>
      <c r="D313" s="186"/>
      <c r="E313" s="146"/>
      <c r="F313" s="187"/>
      <c r="G313" s="188"/>
      <c r="H313" s="187"/>
      <c r="I313" s="187"/>
      <c r="J313" s="187"/>
      <c r="K313" s="188"/>
      <c r="L313" s="190"/>
      <c r="M313" s="180"/>
      <c r="N313" s="147"/>
    </row>
    <row r="314" spans="1:14" s="176" customFormat="1" x14ac:dyDescent="0.25">
      <c r="A314" s="191"/>
      <c r="B314" s="191"/>
      <c r="C314" s="186"/>
      <c r="D314" s="186"/>
      <c r="E314" s="146"/>
      <c r="F314" s="187"/>
      <c r="G314" s="188"/>
      <c r="H314" s="187"/>
      <c r="I314" s="187"/>
      <c r="J314" s="187"/>
      <c r="K314" s="188"/>
      <c r="L314" s="190"/>
      <c r="M314" s="180"/>
      <c r="N314" s="147"/>
    </row>
    <row r="315" spans="1:14" s="176" customFormat="1" x14ac:dyDescent="0.25">
      <c r="A315" s="191"/>
      <c r="B315" s="191"/>
      <c r="C315" s="186"/>
      <c r="D315" s="186"/>
      <c r="E315" s="146"/>
      <c r="F315" s="187"/>
      <c r="G315" s="188"/>
      <c r="H315" s="187"/>
      <c r="I315" s="187"/>
      <c r="J315" s="187"/>
      <c r="K315" s="188"/>
      <c r="L315" s="190"/>
      <c r="M315" s="180"/>
      <c r="N315" s="147"/>
    </row>
    <row r="316" spans="1:14" s="176" customFormat="1" x14ac:dyDescent="0.25">
      <c r="A316" s="192"/>
      <c r="B316" s="191"/>
      <c r="C316" s="186"/>
      <c r="D316" s="186"/>
      <c r="E316" s="146"/>
      <c r="F316" s="187"/>
      <c r="G316" s="188"/>
      <c r="H316" s="187"/>
      <c r="I316" s="187"/>
      <c r="J316" s="187"/>
      <c r="K316" s="188"/>
      <c r="L316" s="190"/>
      <c r="M316" s="180"/>
      <c r="N316" s="147"/>
    </row>
    <row r="317" spans="1:14" s="176" customFormat="1" x14ac:dyDescent="0.25">
      <c r="A317" s="191"/>
      <c r="B317" s="191"/>
      <c r="C317" s="186"/>
      <c r="D317" s="186"/>
      <c r="F317" s="146"/>
      <c r="G317" s="188"/>
      <c r="H317" s="146"/>
      <c r="I317" s="175"/>
      <c r="J317" s="189"/>
      <c r="K317" s="190"/>
      <c r="L317" s="190"/>
      <c r="M317" s="180"/>
      <c r="N317" s="147"/>
    </row>
    <row r="318" spans="1:14" s="176" customFormat="1" x14ac:dyDescent="0.25">
      <c r="A318" s="192"/>
      <c r="B318" s="191"/>
      <c r="C318" s="186"/>
      <c r="D318" s="186"/>
      <c r="F318" s="187"/>
      <c r="G318" s="188"/>
      <c r="H318" s="187"/>
      <c r="I318" s="187"/>
      <c r="J318" s="187"/>
      <c r="K318" s="188"/>
      <c r="L318" s="190"/>
      <c r="M318" s="180"/>
      <c r="N318" s="147"/>
    </row>
    <row r="319" spans="1:14" s="176" customFormat="1" x14ac:dyDescent="0.25">
      <c r="A319" s="185"/>
      <c r="B319" s="185"/>
      <c r="C319" s="186"/>
      <c r="D319" s="186"/>
      <c r="E319" s="146"/>
      <c r="F319" s="146"/>
      <c r="G319" s="188"/>
      <c r="H319" s="146"/>
      <c r="I319" s="175"/>
      <c r="J319" s="189"/>
      <c r="K319" s="190"/>
      <c r="L319" s="190"/>
      <c r="M319" s="180"/>
      <c r="N319" s="147"/>
    </row>
    <row r="320" spans="1:14" s="176" customFormat="1" x14ac:dyDescent="0.25">
      <c r="A320" s="185"/>
      <c r="B320" s="185"/>
      <c r="C320" s="186"/>
      <c r="D320" s="186"/>
      <c r="E320" s="146"/>
      <c r="F320" s="187"/>
      <c r="G320" s="188"/>
      <c r="H320" s="187"/>
      <c r="I320" s="187"/>
      <c r="J320" s="187"/>
      <c r="K320" s="188"/>
      <c r="L320" s="190"/>
      <c r="M320" s="180"/>
      <c r="N320" s="147"/>
    </row>
    <row r="321" spans="1:14" s="176" customFormat="1" x14ac:dyDescent="0.25">
      <c r="A321" s="185"/>
      <c r="B321" s="185"/>
      <c r="C321" s="186"/>
      <c r="D321" s="186"/>
      <c r="E321" s="146"/>
      <c r="F321" s="146"/>
      <c r="G321" s="188"/>
      <c r="H321" s="146"/>
      <c r="I321" s="175"/>
      <c r="J321" s="189"/>
      <c r="K321" s="190"/>
      <c r="L321" s="190"/>
      <c r="M321" s="180"/>
      <c r="N321" s="147"/>
    </row>
    <row r="322" spans="1:14" s="176" customFormat="1" x14ac:dyDescent="0.25">
      <c r="A322" s="185"/>
      <c r="B322" s="185"/>
      <c r="C322" s="186"/>
      <c r="D322" s="186"/>
      <c r="E322" s="146"/>
      <c r="F322" s="146"/>
      <c r="G322" s="188"/>
      <c r="H322" s="146"/>
      <c r="I322" s="175"/>
      <c r="J322" s="189"/>
      <c r="K322" s="190"/>
      <c r="L322" s="190"/>
      <c r="M322" s="180"/>
      <c r="N322" s="147"/>
    </row>
    <row r="323" spans="1:14" s="176" customFormat="1" x14ac:dyDescent="0.25">
      <c r="A323" s="185"/>
      <c r="B323" s="185"/>
      <c r="C323" s="186"/>
      <c r="D323" s="186"/>
      <c r="E323" s="146"/>
      <c r="F323" s="146"/>
      <c r="G323" s="188"/>
      <c r="H323" s="146"/>
      <c r="I323" s="175"/>
      <c r="J323" s="189"/>
      <c r="K323" s="190"/>
      <c r="L323" s="190"/>
      <c r="M323" s="180"/>
      <c r="N323" s="147"/>
    </row>
    <row r="324" spans="1:14" s="176" customFormat="1" x14ac:dyDescent="0.25">
      <c r="A324" s="204"/>
      <c r="B324" s="204"/>
      <c r="C324" s="198"/>
      <c r="D324" s="198"/>
      <c r="E324" s="146"/>
      <c r="F324" s="146"/>
      <c r="G324" s="188"/>
      <c r="H324" s="146"/>
      <c r="I324" s="175"/>
      <c r="J324" s="189"/>
      <c r="K324" s="190"/>
      <c r="L324" s="190"/>
      <c r="M324" s="180"/>
      <c r="N324" s="147"/>
    </row>
    <row r="325" spans="1:14" s="176" customFormat="1" x14ac:dyDescent="0.25">
      <c r="A325" s="185"/>
      <c r="B325" s="185"/>
      <c r="C325" s="186"/>
      <c r="D325" s="186"/>
      <c r="E325" s="146"/>
      <c r="F325" s="146"/>
      <c r="G325" s="188"/>
      <c r="H325" s="146"/>
      <c r="I325" s="175"/>
      <c r="J325" s="189"/>
      <c r="K325" s="190"/>
      <c r="L325" s="190"/>
      <c r="M325" s="180"/>
      <c r="N325" s="147"/>
    </row>
    <row r="326" spans="1:14" s="176" customFormat="1" x14ac:dyDescent="0.25">
      <c r="A326" s="193"/>
      <c r="B326" s="193"/>
      <c r="C326" s="186"/>
      <c r="D326" s="186"/>
      <c r="E326" s="146"/>
      <c r="F326" s="146"/>
      <c r="G326" s="188"/>
      <c r="H326" s="146"/>
      <c r="I326" s="175"/>
      <c r="J326" s="189"/>
      <c r="K326" s="190"/>
      <c r="L326" s="190"/>
      <c r="M326" s="180"/>
      <c r="N326" s="147"/>
    </row>
    <row r="327" spans="1:14" s="176" customFormat="1" x14ac:dyDescent="0.25">
      <c r="A327" s="185"/>
      <c r="B327" s="185"/>
      <c r="C327" s="186"/>
      <c r="D327" s="186"/>
      <c r="E327" s="146"/>
      <c r="F327" s="146"/>
      <c r="G327" s="188"/>
      <c r="H327" s="146"/>
      <c r="I327" s="175"/>
      <c r="J327" s="189"/>
      <c r="K327" s="190"/>
      <c r="L327" s="190"/>
      <c r="M327" s="180"/>
      <c r="N327" s="147"/>
    </row>
    <row r="328" spans="1:14" s="176" customFormat="1" x14ac:dyDescent="0.25">
      <c r="A328" s="185"/>
      <c r="B328" s="185"/>
      <c r="C328" s="186"/>
      <c r="D328" s="186"/>
      <c r="E328" s="146"/>
      <c r="F328" s="146"/>
      <c r="G328" s="188"/>
      <c r="H328" s="146"/>
      <c r="I328" s="175"/>
      <c r="J328" s="189"/>
      <c r="K328" s="190"/>
      <c r="L328" s="190"/>
      <c r="M328" s="180"/>
      <c r="N328" s="147"/>
    </row>
    <row r="329" spans="1:14" s="176" customFormat="1" x14ac:dyDescent="0.25">
      <c r="A329" s="185"/>
      <c r="B329" s="185"/>
      <c r="C329" s="186"/>
      <c r="D329" s="186"/>
      <c r="E329" s="146"/>
      <c r="F329" s="146"/>
      <c r="G329" s="188"/>
      <c r="H329" s="146"/>
      <c r="I329" s="175"/>
      <c r="J329" s="189"/>
      <c r="K329" s="190"/>
      <c r="L329" s="190"/>
      <c r="M329" s="180"/>
      <c r="N329" s="147"/>
    </row>
    <row r="330" spans="1:14" s="176" customFormat="1" x14ac:dyDescent="0.25">
      <c r="A330" s="193"/>
      <c r="B330" s="193"/>
      <c r="C330" s="186"/>
      <c r="D330" s="186"/>
      <c r="E330" s="146"/>
      <c r="F330" s="146"/>
      <c r="G330" s="188"/>
      <c r="H330" s="146"/>
      <c r="I330" s="175"/>
      <c r="J330" s="189"/>
      <c r="K330" s="190"/>
      <c r="L330" s="190"/>
      <c r="M330" s="180"/>
      <c r="N330" s="147"/>
    </row>
    <row r="331" spans="1:14" s="175" customFormat="1" x14ac:dyDescent="0.25">
      <c r="A331" s="191"/>
      <c r="B331" s="191"/>
      <c r="C331" s="186"/>
      <c r="D331" s="186"/>
      <c r="E331" s="146"/>
      <c r="F331" s="146"/>
      <c r="G331" s="188"/>
      <c r="H331" s="146"/>
      <c r="J331" s="189"/>
      <c r="K331" s="190"/>
      <c r="L331" s="190"/>
      <c r="M331" s="180"/>
      <c r="N331" s="147"/>
    </row>
    <row r="332" spans="1:14" s="175" customFormat="1" x14ac:dyDescent="0.25">
      <c r="A332" s="185"/>
      <c r="B332" s="185"/>
      <c r="C332" s="186"/>
      <c r="D332" s="186"/>
      <c r="E332" s="146"/>
      <c r="F332" s="146"/>
      <c r="G332" s="188"/>
      <c r="H332" s="146"/>
      <c r="J332" s="189"/>
      <c r="K332" s="190"/>
      <c r="L332" s="190"/>
      <c r="M332" s="180"/>
      <c r="N332" s="147"/>
    </row>
    <row r="333" spans="1:14" s="175" customFormat="1" x14ac:dyDescent="0.25">
      <c r="A333" s="193"/>
      <c r="B333" s="193"/>
      <c r="C333" s="186"/>
      <c r="D333" s="186"/>
      <c r="E333" s="146"/>
      <c r="F333" s="146"/>
      <c r="G333" s="188"/>
      <c r="H333" s="146"/>
      <c r="J333" s="189"/>
      <c r="K333" s="190"/>
      <c r="L333" s="190"/>
      <c r="M333" s="180"/>
      <c r="N333" s="147"/>
    </row>
    <row r="334" spans="1:14" s="175" customFormat="1" x14ac:dyDescent="0.25">
      <c r="A334" s="185"/>
      <c r="B334" s="185"/>
      <c r="C334" s="186"/>
      <c r="D334" s="186"/>
      <c r="E334" s="146"/>
      <c r="F334" s="146"/>
      <c r="G334" s="188"/>
      <c r="H334" s="146"/>
      <c r="J334" s="189"/>
      <c r="K334" s="190"/>
      <c r="L334" s="190"/>
      <c r="M334" s="180"/>
      <c r="N334" s="147"/>
    </row>
    <row r="335" spans="1:14" s="176" customFormat="1" x14ac:dyDescent="0.25">
      <c r="A335" s="185"/>
      <c r="B335" s="185"/>
      <c r="C335" s="186"/>
      <c r="D335" s="186"/>
      <c r="E335" s="146"/>
      <c r="F335" s="146"/>
      <c r="G335" s="146"/>
      <c r="H335" s="188"/>
      <c r="I335" s="146"/>
      <c r="J335" s="187"/>
      <c r="K335" s="188"/>
      <c r="L335" s="190"/>
      <c r="M335" s="180"/>
      <c r="N335" s="147"/>
    </row>
    <row r="336" spans="1:14" s="176" customFormat="1" x14ac:dyDescent="0.25">
      <c r="A336" s="185"/>
      <c r="B336" s="185"/>
      <c r="C336" s="186"/>
      <c r="D336" s="186"/>
      <c r="E336" s="146"/>
      <c r="F336" s="146"/>
      <c r="G336" s="188"/>
      <c r="H336" s="146"/>
      <c r="I336" s="146"/>
      <c r="J336" s="187"/>
      <c r="K336" s="188"/>
      <c r="L336" s="190"/>
      <c r="M336" s="180"/>
      <c r="N336" s="147"/>
    </row>
    <row r="337" spans="1:15" s="176" customFormat="1" x14ac:dyDescent="0.25">
      <c r="A337" s="185"/>
      <c r="B337" s="185"/>
      <c r="C337" s="186"/>
      <c r="D337" s="186"/>
      <c r="E337" s="146"/>
      <c r="F337" s="146"/>
      <c r="G337" s="146"/>
      <c r="H337" s="188"/>
      <c r="I337" s="146"/>
      <c r="J337" s="187"/>
      <c r="K337" s="188"/>
      <c r="L337" s="190"/>
      <c r="M337" s="180"/>
      <c r="N337" s="147"/>
    </row>
    <row r="338" spans="1:15" s="176" customFormat="1" x14ac:dyDescent="0.25">
      <c r="A338" s="185"/>
      <c r="B338" s="185"/>
      <c r="C338" s="186"/>
      <c r="D338" s="186"/>
      <c r="E338" s="187"/>
      <c r="F338" s="187"/>
      <c r="G338" s="188"/>
      <c r="H338" s="188"/>
      <c r="I338" s="188"/>
      <c r="J338" s="187"/>
      <c r="K338" s="188"/>
      <c r="L338" s="190"/>
      <c r="M338" s="180"/>
      <c r="N338" s="147"/>
    </row>
    <row r="339" spans="1:15" s="176" customFormat="1" x14ac:dyDescent="0.25">
      <c r="A339" s="185"/>
      <c r="B339" s="185"/>
      <c r="C339" s="247"/>
      <c r="D339" s="186"/>
      <c r="E339" s="179"/>
      <c r="F339" s="179"/>
      <c r="G339" s="179"/>
      <c r="H339" s="179"/>
      <c r="I339" s="179"/>
      <c r="J339" s="179"/>
      <c r="K339" s="179"/>
      <c r="L339" s="179"/>
      <c r="M339" s="180"/>
      <c r="N339" s="147"/>
      <c r="O339" s="147"/>
    </row>
    <row r="340" spans="1:15" s="176" customFormat="1" x14ac:dyDescent="0.25">
      <c r="A340" s="185"/>
      <c r="B340" s="185"/>
      <c r="C340" s="247"/>
      <c r="D340" s="186"/>
      <c r="E340" s="188"/>
      <c r="F340" s="188"/>
      <c r="G340" s="188"/>
      <c r="H340" s="188"/>
      <c r="I340" s="188"/>
      <c r="J340" s="187"/>
      <c r="K340" s="146"/>
      <c r="L340" s="187"/>
      <c r="M340" s="146"/>
      <c r="N340" s="188"/>
    </row>
    <row r="341" spans="1:15" s="176" customFormat="1" x14ac:dyDescent="0.25">
      <c r="A341" s="185"/>
      <c r="B341" s="185"/>
      <c r="C341" s="247"/>
      <c r="D341" s="186"/>
      <c r="E341" s="188"/>
      <c r="F341" s="188"/>
      <c r="G341" s="188"/>
      <c r="H341" s="188"/>
      <c r="I341" s="188"/>
      <c r="J341" s="187"/>
      <c r="K341" s="146"/>
      <c r="L341" s="187"/>
      <c r="M341" s="146"/>
      <c r="N341" s="188"/>
    </row>
    <row r="342" spans="1:15" s="176" customFormat="1" x14ac:dyDescent="0.25">
      <c r="A342" s="185"/>
      <c r="B342" s="185"/>
      <c r="C342" s="247"/>
      <c r="D342" s="186"/>
      <c r="E342" s="188"/>
      <c r="F342" s="188"/>
      <c r="G342" s="188"/>
      <c r="H342" s="188"/>
      <c r="I342" s="188"/>
      <c r="J342" s="187"/>
      <c r="K342" s="146"/>
      <c r="L342" s="187"/>
      <c r="M342" s="146"/>
      <c r="N342" s="188"/>
    </row>
    <row r="343" spans="1:15" s="176" customFormat="1" x14ac:dyDescent="0.25">
      <c r="B343" s="206"/>
      <c r="C343" s="245"/>
      <c r="D343" s="207"/>
      <c r="E343" s="188"/>
      <c r="F343" s="188"/>
      <c r="G343" s="188"/>
      <c r="H343" s="188"/>
      <c r="I343" s="188"/>
      <c r="J343" s="187"/>
      <c r="K343" s="146"/>
      <c r="L343" s="187"/>
      <c r="M343" s="146"/>
      <c r="N343" s="188"/>
    </row>
    <row r="344" spans="1:15" s="176" customFormat="1" x14ac:dyDescent="0.25">
      <c r="A344" s="273"/>
      <c r="B344" s="274"/>
      <c r="C344" s="274"/>
      <c r="D344" s="274"/>
      <c r="E344" s="208"/>
      <c r="F344" s="208"/>
      <c r="G344" s="208"/>
      <c r="H344" s="208"/>
      <c r="I344" s="188"/>
      <c r="J344" s="187"/>
      <c r="K344" s="146"/>
      <c r="L344" s="187"/>
      <c r="M344" s="146"/>
      <c r="N344" s="188"/>
    </row>
    <row r="345" spans="1:15" s="176" customFormat="1" x14ac:dyDescent="0.25">
      <c r="B345" s="178"/>
      <c r="C345" s="179"/>
      <c r="D345" s="179"/>
      <c r="E345" s="179"/>
      <c r="F345" s="179"/>
      <c r="G345" s="179"/>
      <c r="H345" s="179"/>
      <c r="I345" s="187"/>
      <c r="J345" s="146"/>
      <c r="K345" s="187"/>
      <c r="L345" s="146"/>
      <c r="M345" s="146"/>
      <c r="N345" s="205"/>
    </row>
    <row r="346" spans="1:15" s="176" customFormat="1" x14ac:dyDescent="0.25">
      <c r="A346" s="180"/>
      <c r="B346" s="188"/>
      <c r="C346" s="245"/>
      <c r="D346" s="188"/>
      <c r="E346" s="188"/>
      <c r="F346" s="188"/>
      <c r="G346" s="188"/>
      <c r="H346" s="188"/>
      <c r="I346" s="209"/>
      <c r="J346" s="146"/>
      <c r="K346" s="187"/>
      <c r="L346" s="146"/>
      <c r="M346" s="146"/>
      <c r="N346" s="205"/>
    </row>
    <row r="347" spans="1:15" s="176" customFormat="1" x14ac:dyDescent="0.25">
      <c r="A347" s="180"/>
      <c r="B347" s="188"/>
      <c r="C347" s="245"/>
      <c r="D347" s="188"/>
      <c r="E347" s="188"/>
      <c r="F347" s="188"/>
      <c r="G347" s="188"/>
      <c r="H347" s="188"/>
      <c r="I347" s="209"/>
    </row>
    <row r="348" spans="1:15" s="176" customFormat="1" x14ac:dyDescent="0.25">
      <c r="A348" s="180"/>
      <c r="B348" s="188"/>
      <c r="C348" s="245"/>
      <c r="D348" s="188"/>
      <c r="E348" s="188"/>
      <c r="F348" s="188"/>
      <c r="G348" s="188"/>
      <c r="H348" s="188"/>
      <c r="I348" s="209"/>
    </row>
    <row r="349" spans="1:15" s="176" customFormat="1" x14ac:dyDescent="0.25">
      <c r="A349" s="180"/>
      <c r="B349" s="188"/>
      <c r="C349" s="245"/>
      <c r="D349" s="188"/>
      <c r="E349" s="188"/>
      <c r="F349" s="188"/>
      <c r="G349" s="188"/>
      <c r="H349" s="188"/>
      <c r="I349" s="209"/>
    </row>
    <row r="350" spans="1:15" s="176" customFormat="1" x14ac:dyDescent="0.25">
      <c r="A350" s="180"/>
      <c r="B350" s="188"/>
      <c r="C350" s="245"/>
      <c r="D350" s="188"/>
      <c r="E350" s="188"/>
      <c r="F350" s="188"/>
      <c r="G350" s="188"/>
      <c r="H350" s="188"/>
      <c r="I350" s="209"/>
    </row>
    <row r="351" spans="1:15" s="176" customFormat="1" x14ac:dyDescent="0.25">
      <c r="A351" s="180"/>
      <c r="B351" s="210"/>
      <c r="C351" s="210"/>
      <c r="D351" s="210"/>
      <c r="E351" s="210"/>
      <c r="F351" s="210"/>
      <c r="G351" s="210"/>
      <c r="H351" s="188"/>
      <c r="I351" s="209"/>
    </row>
    <row r="352" spans="1:15" s="176" customFormat="1" x14ac:dyDescent="0.25">
      <c r="A352" s="211"/>
      <c r="B352" s="188"/>
      <c r="C352" s="245"/>
      <c r="D352" s="188"/>
      <c r="E352" s="188"/>
      <c r="F352" s="188"/>
      <c r="G352" s="188"/>
      <c r="H352" s="188"/>
      <c r="I352" s="209"/>
    </row>
    <row r="353" spans="1:16" s="176" customFormat="1" x14ac:dyDescent="0.25">
      <c r="A353" s="180"/>
      <c r="B353" s="188"/>
      <c r="C353" s="245"/>
      <c r="D353" s="188"/>
      <c r="E353" s="188"/>
      <c r="F353" s="188"/>
      <c r="G353" s="188"/>
      <c r="H353" s="188"/>
      <c r="I353" s="209"/>
    </row>
    <row r="354" spans="1:16" s="176" customFormat="1" x14ac:dyDescent="0.25">
      <c r="A354" s="180"/>
      <c r="B354" s="188"/>
      <c r="C354" s="245"/>
      <c r="D354" s="188"/>
      <c r="E354" s="188"/>
      <c r="F354" s="188"/>
      <c r="G354" s="188"/>
      <c r="H354" s="188"/>
      <c r="I354" s="209"/>
    </row>
    <row r="355" spans="1:16" s="176" customFormat="1" x14ac:dyDescent="0.25">
      <c r="A355" s="180"/>
      <c r="B355" s="178"/>
      <c r="C355" s="246"/>
      <c r="D355" s="178"/>
      <c r="E355" s="178"/>
      <c r="F355" s="178"/>
      <c r="G355" s="178"/>
      <c r="H355" s="188"/>
      <c r="I355" s="187"/>
    </row>
    <row r="356" spans="1:16" s="176" customFormat="1" x14ac:dyDescent="0.25">
      <c r="B356" s="206"/>
      <c r="C356" s="244"/>
      <c r="D356" s="146"/>
      <c r="E356" s="188"/>
      <c r="F356" s="146"/>
      <c r="G356" s="146"/>
      <c r="H356" s="188"/>
      <c r="I356" s="187"/>
    </row>
    <row r="357" spans="1:16" s="176" customFormat="1" x14ac:dyDescent="0.25">
      <c r="A357" s="273"/>
      <c r="B357" s="274"/>
      <c r="C357" s="274"/>
      <c r="D357" s="146"/>
      <c r="E357" s="188"/>
      <c r="F357" s="146"/>
      <c r="G357" s="146"/>
      <c r="H357" s="188"/>
      <c r="I357" s="187"/>
    </row>
    <row r="358" spans="1:16" s="176" customFormat="1" x14ac:dyDescent="0.25">
      <c r="A358" s="180"/>
      <c r="B358" s="178"/>
      <c r="C358" s="179"/>
      <c r="D358" s="179"/>
      <c r="E358" s="179"/>
      <c r="F358" s="179"/>
      <c r="G358" s="179"/>
      <c r="H358" s="179"/>
      <c r="I358" s="187"/>
    </row>
    <row r="359" spans="1:16" s="176" customFormat="1" x14ac:dyDescent="0.25">
      <c r="A359" s="180"/>
      <c r="B359" s="188"/>
      <c r="C359" s="245"/>
      <c r="D359" s="188"/>
      <c r="E359" s="188"/>
      <c r="F359" s="188"/>
      <c r="G359" s="188"/>
      <c r="H359" s="179"/>
      <c r="I359" s="187"/>
    </row>
    <row r="360" spans="1:16" s="176" customFormat="1" x14ac:dyDescent="0.25">
      <c r="A360" s="180"/>
      <c r="B360" s="188"/>
      <c r="C360" s="245"/>
      <c r="D360" s="188"/>
      <c r="E360" s="188"/>
      <c r="F360" s="188"/>
      <c r="G360" s="188"/>
      <c r="H360" s="179"/>
      <c r="I360" s="187"/>
    </row>
    <row r="361" spans="1:16" s="176" customFormat="1" x14ac:dyDescent="0.25">
      <c r="A361" s="180"/>
      <c r="B361" s="146"/>
      <c r="C361" s="244"/>
      <c r="D361" s="212"/>
      <c r="E361" s="146"/>
      <c r="F361" s="146"/>
      <c r="G361" s="146"/>
      <c r="H361" s="188"/>
      <c r="I361" s="187"/>
    </row>
    <row r="362" spans="1:16" s="176" customFormat="1" x14ac:dyDescent="0.25">
      <c r="A362" s="180"/>
      <c r="B362" s="146"/>
      <c r="C362" s="244"/>
      <c r="D362" s="146"/>
      <c r="E362" s="146"/>
      <c r="F362" s="146"/>
      <c r="G362" s="146"/>
      <c r="H362" s="179"/>
      <c r="I362" s="187"/>
      <c r="J362" s="146"/>
      <c r="K362" s="187"/>
      <c r="L362" s="146"/>
      <c r="M362" s="146"/>
      <c r="N362" s="205"/>
    </row>
    <row r="363" spans="1:16" s="176" customFormat="1" x14ac:dyDescent="0.25">
      <c r="A363" s="180"/>
      <c r="B363" s="188"/>
      <c r="C363" s="245"/>
      <c r="D363" s="188"/>
      <c r="E363" s="188"/>
      <c r="F363" s="188"/>
      <c r="G363" s="188"/>
      <c r="H363" s="179"/>
      <c r="I363" s="187"/>
      <c r="J363" s="146"/>
      <c r="K363" s="187"/>
      <c r="L363" s="146"/>
      <c r="M363" s="146"/>
      <c r="N363" s="205"/>
    </row>
    <row r="364" spans="1:16" s="176" customFormat="1" x14ac:dyDescent="0.25">
      <c r="A364" s="180"/>
      <c r="B364" s="188"/>
      <c r="C364" s="245"/>
      <c r="D364" s="188"/>
      <c r="E364" s="188"/>
      <c r="F364" s="188"/>
      <c r="G364" s="188"/>
      <c r="H364" s="179"/>
      <c r="I364" s="187"/>
      <c r="J364" s="146"/>
      <c r="K364" s="187"/>
      <c r="L364" s="146"/>
      <c r="M364" s="146"/>
      <c r="N364" s="205"/>
    </row>
    <row r="365" spans="1:16" s="176" customFormat="1" x14ac:dyDescent="0.25">
      <c r="A365" s="180"/>
      <c r="B365" s="146"/>
      <c r="C365" s="244"/>
      <c r="D365" s="146"/>
      <c r="E365" s="146"/>
      <c r="F365" s="146"/>
      <c r="G365" s="146"/>
      <c r="H365" s="188"/>
      <c r="I365" s="187"/>
      <c r="J365" s="146"/>
      <c r="K365" s="187"/>
      <c r="L365" s="146"/>
      <c r="M365" s="146"/>
      <c r="N365" s="205"/>
      <c r="P365" s="175"/>
    </row>
    <row r="366" spans="1:16" s="175" customFormat="1" x14ac:dyDescent="0.25">
      <c r="A366" s="180"/>
      <c r="B366" s="205"/>
      <c r="C366" s="205"/>
      <c r="D366" s="205"/>
      <c r="E366" s="146"/>
      <c r="F366" s="146"/>
      <c r="G366" s="188"/>
      <c r="H366" s="179"/>
      <c r="I366" s="189"/>
      <c r="J366" s="190"/>
      <c r="K366" s="189"/>
      <c r="M366" s="190"/>
      <c r="N366" s="176"/>
    </row>
    <row r="367" spans="1:16" s="175" customFormat="1" x14ac:dyDescent="0.25">
      <c r="A367" s="180"/>
      <c r="B367" s="188"/>
      <c r="C367" s="245"/>
      <c r="D367" s="188"/>
      <c r="E367" s="188"/>
      <c r="F367" s="188"/>
      <c r="G367" s="188"/>
      <c r="H367" s="179"/>
      <c r="I367" s="189"/>
      <c r="J367" s="190"/>
      <c r="K367" s="189"/>
      <c r="M367" s="190"/>
      <c r="N367" s="176"/>
    </row>
    <row r="368" spans="1:16" s="175" customFormat="1" x14ac:dyDescent="0.25">
      <c r="A368" s="180"/>
      <c r="B368" s="188"/>
      <c r="C368" s="245"/>
      <c r="D368" s="188"/>
      <c r="E368" s="188"/>
      <c r="F368" s="188"/>
      <c r="G368" s="188"/>
      <c r="H368" s="179"/>
      <c r="I368" s="189"/>
      <c r="J368" s="190"/>
      <c r="K368" s="189"/>
      <c r="M368" s="190"/>
      <c r="N368" s="176"/>
    </row>
    <row r="369" spans="1:18" s="176" customFormat="1" x14ac:dyDescent="0.25">
      <c r="A369" s="180"/>
      <c r="B369" s="205"/>
      <c r="C369" s="205"/>
      <c r="D369" s="205"/>
      <c r="E369" s="146"/>
      <c r="F369" s="146"/>
      <c r="G369" s="188"/>
      <c r="H369" s="188"/>
      <c r="I369" s="189"/>
      <c r="J369" s="190"/>
      <c r="K369" s="189"/>
      <c r="L369" s="175"/>
      <c r="M369" s="190"/>
      <c r="O369" s="175"/>
      <c r="Q369" s="175"/>
      <c r="R369" s="175"/>
    </row>
    <row r="370" spans="1:18" s="176" customFormat="1" x14ac:dyDescent="0.25">
      <c r="A370" s="180"/>
      <c r="B370" s="146"/>
      <c r="C370" s="244"/>
      <c r="D370" s="146"/>
      <c r="E370" s="146"/>
      <c r="F370" s="146"/>
      <c r="G370" s="146"/>
      <c r="H370" s="179"/>
      <c r="I370" s="187"/>
      <c r="J370" s="146"/>
      <c r="K370" s="187"/>
      <c r="L370" s="146"/>
      <c r="M370" s="146"/>
      <c r="N370" s="205"/>
    </row>
    <row r="371" spans="1:18" s="176" customFormat="1" x14ac:dyDescent="0.25">
      <c r="A371" s="180"/>
      <c r="B371" s="188"/>
      <c r="C371" s="245"/>
      <c r="D371" s="188"/>
      <c r="E371" s="188"/>
      <c r="F371" s="188"/>
      <c r="G371" s="188"/>
      <c r="H371" s="179"/>
      <c r="I371" s="187"/>
      <c r="J371" s="146"/>
      <c r="K371" s="187"/>
      <c r="L371" s="146"/>
      <c r="M371" s="146"/>
      <c r="N371" s="205"/>
    </row>
    <row r="372" spans="1:18" s="176" customFormat="1" x14ac:dyDescent="0.25">
      <c r="A372" s="180"/>
      <c r="B372" s="188"/>
      <c r="C372" s="245"/>
      <c r="D372" s="188"/>
      <c r="E372" s="188"/>
      <c r="F372" s="188"/>
      <c r="G372" s="188"/>
      <c r="H372" s="179"/>
      <c r="I372" s="187"/>
      <c r="J372" s="146"/>
      <c r="K372" s="187"/>
      <c r="L372" s="146"/>
      <c r="M372" s="146"/>
      <c r="N372" s="205"/>
    </row>
    <row r="373" spans="1:18" s="176" customFormat="1" x14ac:dyDescent="0.25">
      <c r="A373" s="180"/>
      <c r="B373" s="146"/>
      <c r="C373" s="244"/>
      <c r="D373" s="146"/>
      <c r="E373" s="146"/>
      <c r="F373" s="146"/>
      <c r="G373" s="146"/>
      <c r="H373" s="188"/>
      <c r="I373" s="187"/>
      <c r="J373" s="146"/>
      <c r="K373" s="187"/>
      <c r="L373" s="146"/>
      <c r="M373" s="146"/>
      <c r="N373" s="205"/>
    </row>
    <row r="374" spans="1:18" s="176" customFormat="1" x14ac:dyDescent="0.25">
      <c r="A374" s="180"/>
      <c r="B374" s="179"/>
      <c r="C374" s="179"/>
      <c r="D374" s="179"/>
      <c r="E374" s="179"/>
      <c r="F374" s="179"/>
      <c r="G374" s="179"/>
      <c r="H374" s="179"/>
      <c r="I374" s="187"/>
      <c r="J374" s="146"/>
      <c r="K374" s="187"/>
      <c r="L374" s="146"/>
      <c r="M374" s="146"/>
      <c r="N374" s="205"/>
    </row>
    <row r="375" spans="1:18" s="176" customFormat="1" x14ac:dyDescent="0.25">
      <c r="A375" s="180"/>
      <c r="B375" s="179"/>
      <c r="C375" s="179"/>
      <c r="D375" s="179"/>
      <c r="E375" s="179"/>
      <c r="F375" s="179"/>
      <c r="G375" s="179"/>
      <c r="H375" s="179"/>
      <c r="I375" s="187"/>
      <c r="J375" s="146"/>
      <c r="K375" s="187"/>
      <c r="L375" s="146"/>
      <c r="M375" s="146"/>
      <c r="N375" s="205"/>
    </row>
    <row r="376" spans="1:18" s="176" customFormat="1" x14ac:dyDescent="0.25">
      <c r="A376" s="180"/>
      <c r="B376" s="206"/>
      <c r="C376" s="244"/>
      <c r="D376" s="146"/>
      <c r="E376" s="146"/>
      <c r="F376" s="146"/>
      <c r="G376" s="146"/>
      <c r="H376" s="188"/>
      <c r="I376" s="187"/>
      <c r="J376" s="146"/>
      <c r="K376" s="187"/>
      <c r="L376" s="146"/>
      <c r="M376" s="146"/>
      <c r="N376" s="205"/>
    </row>
    <row r="377" spans="1:18" s="176" customFormat="1" x14ac:dyDescent="0.25">
      <c r="A377" s="180"/>
      <c r="B377" s="178"/>
      <c r="C377" s="246"/>
      <c r="D377" s="178"/>
      <c r="E377" s="178"/>
      <c r="F377" s="178"/>
      <c r="G377" s="178"/>
      <c r="H377" s="179"/>
      <c r="I377" s="187"/>
      <c r="J377" s="146"/>
      <c r="K377" s="187"/>
      <c r="L377" s="146"/>
      <c r="M377" s="146"/>
      <c r="N377" s="205"/>
    </row>
    <row r="378" spans="1:18" s="176" customFormat="1" x14ac:dyDescent="0.25">
      <c r="A378" s="180"/>
      <c r="B378" s="210"/>
      <c r="C378" s="210"/>
      <c r="D378" s="210"/>
      <c r="E378" s="210"/>
      <c r="F378" s="210"/>
      <c r="G378" s="210"/>
      <c r="H378" s="179"/>
      <c r="I378" s="187"/>
      <c r="J378" s="146"/>
      <c r="K378" s="187"/>
      <c r="L378" s="146"/>
      <c r="M378" s="146"/>
      <c r="N378" s="205"/>
    </row>
    <row r="379" spans="1:18" s="176" customFormat="1" x14ac:dyDescent="0.25">
      <c r="A379" s="180"/>
      <c r="B379" s="210"/>
      <c r="C379" s="210"/>
      <c r="D379" s="210"/>
      <c r="E379" s="210"/>
      <c r="F379" s="210"/>
      <c r="G379" s="210"/>
      <c r="H379" s="179"/>
      <c r="I379" s="187"/>
      <c r="J379" s="146"/>
      <c r="K379" s="187"/>
      <c r="L379" s="146"/>
      <c r="M379" s="146"/>
      <c r="N379" s="205"/>
    </row>
    <row r="380" spans="1:18" s="176" customFormat="1" x14ac:dyDescent="0.25">
      <c r="A380" s="180"/>
      <c r="B380" s="210"/>
      <c r="C380" s="210"/>
      <c r="D380" s="210"/>
      <c r="E380" s="210"/>
      <c r="F380" s="210"/>
      <c r="G380" s="210"/>
      <c r="H380" s="179"/>
      <c r="I380" s="187"/>
      <c r="J380" s="146"/>
      <c r="K380" s="187"/>
      <c r="L380" s="146"/>
      <c r="M380" s="146"/>
      <c r="N380" s="205"/>
    </row>
    <row r="381" spans="1:18" s="176" customFormat="1" x14ac:dyDescent="0.25">
      <c r="A381" s="180"/>
      <c r="B381" s="210"/>
      <c r="C381" s="210"/>
      <c r="D381" s="210"/>
      <c r="E381" s="210"/>
      <c r="F381" s="210"/>
      <c r="G381" s="210"/>
      <c r="H381" s="179"/>
      <c r="I381" s="187"/>
      <c r="J381" s="146"/>
      <c r="K381" s="187"/>
      <c r="L381" s="146"/>
      <c r="M381" s="146"/>
      <c r="N381" s="205"/>
    </row>
    <row r="382" spans="1:18" s="176" customFormat="1" x14ac:dyDescent="0.25">
      <c r="A382" s="180"/>
      <c r="B382" s="213"/>
      <c r="C382" s="213"/>
      <c r="D382" s="213"/>
      <c r="E382" s="213"/>
      <c r="F382" s="213"/>
      <c r="G382" s="213"/>
      <c r="H382" s="179"/>
      <c r="I382" s="187"/>
      <c r="J382" s="146"/>
      <c r="K382" s="187"/>
      <c r="L382" s="146"/>
      <c r="M382" s="146"/>
      <c r="N382" s="205"/>
    </row>
    <row r="383" spans="1:18" s="176" customFormat="1" x14ac:dyDescent="0.25">
      <c r="B383" s="206"/>
      <c r="C383" s="244"/>
      <c r="D383" s="146"/>
      <c r="E383" s="146"/>
      <c r="F383" s="146"/>
      <c r="G383" s="146"/>
      <c r="H383" s="146"/>
      <c r="I383" s="187"/>
      <c r="J383" s="146"/>
      <c r="K383" s="187"/>
      <c r="L383" s="146"/>
      <c r="M383" s="146"/>
      <c r="N383" s="205"/>
    </row>
    <row r="384" spans="1:18" s="176" customFormat="1" x14ac:dyDescent="0.25">
      <c r="B384" s="178"/>
      <c r="C384" s="246"/>
      <c r="D384" s="178"/>
      <c r="E384" s="178"/>
      <c r="F384" s="178"/>
      <c r="G384" s="178"/>
      <c r="H384" s="146"/>
      <c r="I384" s="187"/>
      <c r="J384" s="146"/>
      <c r="K384" s="187"/>
      <c r="L384" s="146"/>
      <c r="M384" s="146"/>
      <c r="N384" s="205"/>
    </row>
    <row r="385" spans="1:18" s="176" customFormat="1" x14ac:dyDescent="0.25">
      <c r="B385" s="187"/>
      <c r="C385" s="187"/>
      <c r="D385" s="187"/>
      <c r="E385" s="187"/>
      <c r="F385" s="187"/>
      <c r="G385" s="187"/>
      <c r="H385" s="146"/>
      <c r="I385" s="187"/>
      <c r="J385" s="146"/>
      <c r="K385" s="187"/>
      <c r="L385" s="146"/>
      <c r="M385" s="146"/>
      <c r="N385" s="205"/>
    </row>
    <row r="386" spans="1:18" s="176" customFormat="1" x14ac:dyDescent="0.25">
      <c r="B386" s="187"/>
      <c r="C386" s="187"/>
      <c r="D386" s="187"/>
      <c r="E386" s="187"/>
      <c r="F386" s="187"/>
      <c r="G386" s="187"/>
      <c r="H386" s="146"/>
      <c r="I386" s="187"/>
      <c r="J386" s="146"/>
      <c r="K386" s="187"/>
      <c r="L386" s="146"/>
      <c r="M386" s="146"/>
      <c r="N386" s="205"/>
      <c r="P386" s="175"/>
    </row>
    <row r="387" spans="1:18" s="175" customFormat="1" x14ac:dyDescent="0.25">
      <c r="A387" s="185"/>
      <c r="B387" s="214"/>
      <c r="C387" s="214"/>
      <c r="D387" s="187"/>
      <c r="E387" s="187"/>
      <c r="F387" s="187"/>
      <c r="G387" s="187"/>
      <c r="H387" s="146"/>
      <c r="I387" s="189"/>
      <c r="J387" s="190"/>
      <c r="K387" s="189"/>
      <c r="M387" s="190"/>
      <c r="N387" s="176"/>
      <c r="P387" s="176"/>
    </row>
    <row r="388" spans="1:18" s="176" customFormat="1" x14ac:dyDescent="0.25">
      <c r="B388" s="187"/>
      <c r="C388" s="187"/>
      <c r="D388" s="187"/>
      <c r="E388" s="187"/>
      <c r="F388" s="187"/>
      <c r="G388" s="187"/>
      <c r="H388" s="146"/>
      <c r="I388" s="187"/>
      <c r="J388" s="146"/>
      <c r="K388" s="187"/>
      <c r="L388" s="146"/>
      <c r="M388" s="146"/>
      <c r="N388" s="205"/>
    </row>
    <row r="389" spans="1:18" s="176" customFormat="1" x14ac:dyDescent="0.25">
      <c r="B389" s="187"/>
      <c r="C389" s="187"/>
      <c r="D389" s="187"/>
      <c r="E389" s="187"/>
      <c r="F389" s="187"/>
      <c r="G389" s="187"/>
      <c r="H389" s="146"/>
      <c r="I389" s="187"/>
      <c r="J389" s="146"/>
      <c r="K389" s="187"/>
      <c r="L389" s="146"/>
      <c r="M389" s="146"/>
      <c r="N389" s="205"/>
    </row>
    <row r="390" spans="1:18" s="176" customFormat="1" x14ac:dyDescent="0.25">
      <c r="B390" s="187"/>
      <c r="C390" s="187"/>
      <c r="D390" s="187"/>
      <c r="E390" s="187"/>
      <c r="F390" s="187"/>
      <c r="G390" s="187"/>
      <c r="H390" s="146"/>
      <c r="I390" s="187"/>
      <c r="J390" s="146"/>
      <c r="K390" s="187"/>
      <c r="L390" s="146"/>
      <c r="M390" s="146"/>
      <c r="N390" s="205"/>
    </row>
    <row r="391" spans="1:18" s="176" customFormat="1" x14ac:dyDescent="0.25">
      <c r="B391" s="206"/>
      <c r="C391" s="244"/>
      <c r="D391" s="146"/>
      <c r="E391" s="146"/>
      <c r="F391" s="146"/>
      <c r="G391" s="146"/>
      <c r="H391" s="146"/>
      <c r="I391" s="187"/>
      <c r="J391" s="146"/>
      <c r="K391" s="187"/>
      <c r="L391" s="146"/>
      <c r="M391" s="146"/>
      <c r="N391" s="205"/>
    </row>
    <row r="392" spans="1:18" s="176" customFormat="1" x14ac:dyDescent="0.25">
      <c r="B392" s="206"/>
      <c r="C392" s="244"/>
      <c r="D392" s="146"/>
      <c r="E392" s="146"/>
      <c r="F392" s="146"/>
      <c r="G392" s="146"/>
      <c r="H392" s="146"/>
      <c r="I392" s="187"/>
      <c r="J392" s="146"/>
      <c r="K392" s="187"/>
      <c r="L392" s="146"/>
      <c r="M392" s="146"/>
      <c r="N392" s="205"/>
    </row>
    <row r="393" spans="1:18" s="176" customFormat="1" x14ac:dyDescent="0.25">
      <c r="B393" s="206"/>
      <c r="C393" s="244"/>
      <c r="D393" s="146"/>
      <c r="E393" s="146"/>
      <c r="F393" s="146"/>
      <c r="G393" s="146"/>
      <c r="H393" s="146"/>
      <c r="I393" s="187"/>
      <c r="J393" s="146"/>
      <c r="K393" s="187"/>
      <c r="L393" s="146"/>
      <c r="M393" s="146"/>
      <c r="N393" s="205"/>
    </row>
    <row r="394" spans="1:18" s="176" customFormat="1" x14ac:dyDescent="0.25">
      <c r="B394" s="206"/>
      <c r="C394" s="244"/>
      <c r="D394" s="146"/>
      <c r="E394" s="146"/>
      <c r="F394" s="146"/>
      <c r="G394" s="146"/>
      <c r="H394" s="146"/>
      <c r="I394" s="187"/>
      <c r="J394" s="146"/>
      <c r="K394" s="187"/>
      <c r="L394" s="146"/>
      <c r="M394" s="146"/>
      <c r="N394" s="205"/>
    </row>
    <row r="395" spans="1:18" s="176" customFormat="1" x14ac:dyDescent="0.25">
      <c r="B395" s="206"/>
      <c r="C395" s="244"/>
      <c r="D395" s="146"/>
      <c r="E395" s="146"/>
      <c r="F395" s="146"/>
      <c r="G395" s="146"/>
      <c r="H395" s="146"/>
      <c r="I395" s="187"/>
      <c r="J395" s="146"/>
      <c r="K395" s="187"/>
      <c r="L395" s="146"/>
      <c r="M395" s="146"/>
      <c r="N395" s="205"/>
    </row>
    <row r="396" spans="1:18" s="176" customFormat="1" x14ac:dyDescent="0.25">
      <c r="B396" s="206"/>
      <c r="C396" s="244"/>
      <c r="D396" s="146"/>
      <c r="E396" s="146"/>
      <c r="F396" s="146"/>
      <c r="G396" s="146"/>
      <c r="H396" s="146"/>
      <c r="I396" s="187"/>
      <c r="J396" s="146"/>
      <c r="K396" s="187"/>
      <c r="L396" s="146"/>
      <c r="M396" s="146"/>
      <c r="N396" s="205"/>
    </row>
    <row r="397" spans="1:18" s="176" customFormat="1" x14ac:dyDescent="0.25">
      <c r="B397" s="206"/>
      <c r="C397" s="244"/>
      <c r="D397" s="146"/>
      <c r="E397" s="146"/>
      <c r="F397" s="146"/>
      <c r="G397" s="146"/>
      <c r="H397" s="146"/>
      <c r="I397" s="187"/>
      <c r="J397" s="146"/>
      <c r="K397" s="187"/>
      <c r="L397" s="146"/>
      <c r="M397" s="146"/>
      <c r="N397" s="205"/>
    </row>
    <row r="398" spans="1:18" s="176" customFormat="1" x14ac:dyDescent="0.25">
      <c r="B398" s="206"/>
      <c r="C398" s="244"/>
      <c r="D398" s="146"/>
      <c r="E398" s="146"/>
      <c r="F398" s="146"/>
      <c r="G398" s="146"/>
      <c r="H398" s="146"/>
      <c r="I398" s="187"/>
      <c r="J398" s="146"/>
      <c r="K398" s="187"/>
      <c r="L398" s="146"/>
      <c r="M398" s="146"/>
      <c r="N398" s="205"/>
    </row>
    <row r="399" spans="1:18" s="176" customFormat="1" ht="21" x14ac:dyDescent="0.35">
      <c r="A399" s="275"/>
      <c r="B399" s="275"/>
      <c r="C399" s="275"/>
      <c r="D399" s="275"/>
      <c r="E399" s="275"/>
      <c r="F399" s="275"/>
      <c r="G399" s="275"/>
      <c r="H399" s="276"/>
      <c r="I399" s="146"/>
      <c r="J399" s="187"/>
      <c r="K399" s="146"/>
      <c r="L399" s="187"/>
      <c r="M399" s="146"/>
      <c r="N399" s="188"/>
    </row>
    <row r="400" spans="1:18" s="175" customFormat="1" x14ac:dyDescent="0.25">
      <c r="A400" s="216"/>
      <c r="B400" s="216"/>
      <c r="C400" s="215"/>
      <c r="D400" s="205"/>
      <c r="E400" s="269"/>
      <c r="F400" s="270"/>
      <c r="G400" s="270"/>
      <c r="H400" s="270"/>
      <c r="J400" s="189"/>
      <c r="K400" s="271"/>
      <c r="L400" s="272"/>
      <c r="M400" s="272"/>
      <c r="N400" s="180"/>
      <c r="O400" s="147"/>
      <c r="P400" s="147"/>
      <c r="Q400" s="147"/>
      <c r="R400" s="147"/>
    </row>
    <row r="401" spans="1:18" s="175" customFormat="1" x14ac:dyDescent="0.25">
      <c r="A401" s="201"/>
      <c r="B401" s="201"/>
      <c r="C401" s="217"/>
      <c r="D401" s="205"/>
      <c r="E401" s="269"/>
      <c r="F401" s="270"/>
      <c r="G401" s="270"/>
      <c r="H401" s="270"/>
      <c r="J401" s="189"/>
      <c r="K401" s="271"/>
      <c r="L401" s="272"/>
      <c r="M401" s="272"/>
      <c r="N401" s="180"/>
      <c r="O401" s="147"/>
      <c r="P401" s="147"/>
      <c r="Q401" s="147"/>
      <c r="R401" s="147"/>
    </row>
    <row r="402" spans="1:18" s="176" customFormat="1" x14ac:dyDescent="0.25">
      <c r="A402" s="201"/>
      <c r="B402" s="201"/>
      <c r="C402" s="217"/>
      <c r="D402" s="205"/>
      <c r="E402" s="269"/>
      <c r="F402" s="270"/>
      <c r="G402" s="270"/>
      <c r="H402" s="270"/>
      <c r="I402" s="146"/>
      <c r="J402" s="187"/>
      <c r="K402" s="271"/>
      <c r="L402" s="272"/>
      <c r="M402" s="272"/>
      <c r="N402" s="188"/>
    </row>
    <row r="403" spans="1:18" s="175" customFormat="1" x14ac:dyDescent="0.25">
      <c r="A403" s="216"/>
      <c r="B403" s="216"/>
      <c r="C403" s="215"/>
      <c r="D403" s="205"/>
      <c r="E403" s="269"/>
      <c r="F403" s="270"/>
      <c r="G403" s="270"/>
      <c r="H403" s="270"/>
      <c r="J403" s="187"/>
      <c r="K403" s="190"/>
      <c r="L403" s="189"/>
      <c r="N403" s="180"/>
      <c r="O403" s="147"/>
      <c r="P403" s="147"/>
      <c r="Q403" s="147"/>
      <c r="R403" s="147"/>
    </row>
    <row r="404" spans="1:18" s="176" customFormat="1" x14ac:dyDescent="0.25">
      <c r="A404" s="185"/>
      <c r="B404" s="185"/>
      <c r="C404" s="247"/>
      <c r="D404" s="186"/>
      <c r="E404" s="269"/>
      <c r="F404" s="270"/>
      <c r="G404" s="270"/>
      <c r="H404" s="270"/>
      <c r="I404" s="187"/>
      <c r="J404" s="187"/>
      <c r="K404" s="188"/>
      <c r="L404" s="187"/>
      <c r="M404" s="190"/>
      <c r="N404" s="180"/>
      <c r="O404" s="147"/>
      <c r="P404" s="147"/>
      <c r="Q404" s="147"/>
      <c r="R404" s="147"/>
    </row>
    <row r="405" spans="1:18" s="176" customFormat="1" x14ac:dyDescent="0.25">
      <c r="B405" s="206"/>
      <c r="C405" s="244"/>
      <c r="D405" s="146"/>
      <c r="E405" s="269"/>
      <c r="F405" s="270"/>
      <c r="G405" s="270"/>
      <c r="H405" s="270"/>
      <c r="I405" s="146"/>
      <c r="J405" s="187"/>
      <c r="K405" s="146"/>
      <c r="L405" s="187"/>
      <c r="M405" s="146"/>
      <c r="N405" s="188"/>
    </row>
    <row r="406" spans="1:18" s="176" customFormat="1" x14ac:dyDescent="0.25">
      <c r="B406" s="206"/>
      <c r="C406" s="244"/>
      <c r="D406" s="146"/>
      <c r="E406" s="269"/>
      <c r="F406" s="270"/>
      <c r="G406" s="270"/>
      <c r="H406" s="270"/>
      <c r="I406" s="146"/>
      <c r="J406" s="187"/>
      <c r="K406" s="146"/>
      <c r="L406" s="187"/>
      <c r="M406" s="146"/>
      <c r="N406" s="188"/>
    </row>
    <row r="407" spans="1:18" s="176" customFormat="1" x14ac:dyDescent="0.25">
      <c r="B407" s="206"/>
      <c r="C407" s="244"/>
      <c r="D407" s="146"/>
      <c r="E407" s="269"/>
      <c r="F407" s="270"/>
      <c r="G407" s="270"/>
      <c r="H407" s="270"/>
      <c r="I407" s="146"/>
      <c r="J407" s="187"/>
      <c r="K407" s="146"/>
      <c r="L407" s="187"/>
      <c r="M407" s="146"/>
      <c r="N407" s="188"/>
    </row>
    <row r="408" spans="1:18" s="176" customFormat="1" x14ac:dyDescent="0.25">
      <c r="B408" s="206"/>
      <c r="C408" s="244"/>
      <c r="D408" s="146"/>
      <c r="E408" s="269"/>
      <c r="F408" s="270"/>
      <c r="G408" s="270"/>
      <c r="H408" s="270"/>
      <c r="I408" s="146"/>
      <c r="J408" s="187"/>
      <c r="K408" s="146"/>
      <c r="L408" s="187"/>
      <c r="M408" s="146"/>
      <c r="N408" s="188"/>
    </row>
    <row r="409" spans="1:18" s="174" customFormat="1" x14ac:dyDescent="0.25">
      <c r="B409" s="46"/>
      <c r="C409" s="37"/>
      <c r="D409" s="37"/>
      <c r="E409" s="37"/>
      <c r="F409" s="37"/>
      <c r="G409" s="37"/>
      <c r="H409" s="33"/>
      <c r="I409" s="37"/>
      <c r="J409" s="38"/>
      <c r="K409" s="37"/>
      <c r="L409" s="38"/>
      <c r="M409" s="37"/>
      <c r="N409" s="33"/>
    </row>
  </sheetData>
  <sortState xmlns:xlrd2="http://schemas.microsoft.com/office/spreadsheetml/2017/richdata2" ref="A2:Z245">
    <sortCondition ref="C2:C245"/>
    <sortCondition ref="A2:A245"/>
  </sortState>
  <mergeCells count="15">
    <mergeCell ref="E407:H407"/>
    <mergeCell ref="E408:H408"/>
    <mergeCell ref="E402:H402"/>
    <mergeCell ref="K402:M402"/>
    <mergeCell ref="E403:H403"/>
    <mergeCell ref="E404:H404"/>
    <mergeCell ref="E405:H405"/>
    <mergeCell ref="E406:H406"/>
    <mergeCell ref="E401:H401"/>
    <mergeCell ref="K401:M401"/>
    <mergeCell ref="A344:D344"/>
    <mergeCell ref="A357:C357"/>
    <mergeCell ref="A399:H399"/>
    <mergeCell ref="E400:H400"/>
    <mergeCell ref="K400:M400"/>
  </mergeCells>
  <phoneticPr fontId="4" type="noConversion"/>
  <conditionalFormatting sqref="A158 A155 A30 C11 C33 C96 C93:C94 C107 C171 C168 C149 A90 A87:A88 A11">
    <cfRule type="cellIs" dxfId="9" priority="3" stopIfTrue="1" operator="lessThan">
      <formula>0</formula>
    </cfRule>
  </conditionalFormatting>
  <dataValidations count="1">
    <dataValidation type="decimal" operator="greaterThan" allowBlank="1" showInputMessage="1" showErrorMessage="1" sqref="G3:G147" xr:uid="{00000000-0002-0000-0100-000000000000}">
      <formula1>56</formula1>
    </dataValidation>
  </dataValidations>
  <pageMargins left="0.34" right="0.34" top="0.75" bottom="0.5" header="0.5" footer="0.5"/>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09"/>
  <sheetViews>
    <sheetView zoomScale="95" zoomScaleNormal="95" workbookViewId="0">
      <pane ySplit="1" topLeftCell="A83" activePane="bottomLeft" state="frozen"/>
      <selection pane="bottomLeft"/>
    </sheetView>
  </sheetViews>
  <sheetFormatPr defaultColWidth="10" defaultRowHeight="15.75" x14ac:dyDescent="0.25"/>
  <cols>
    <col min="1" max="1" width="17.140625" style="27" customWidth="1"/>
    <col min="2" max="2" width="12.85546875" style="73" customWidth="1"/>
    <col min="3" max="3" width="15.5703125" style="155" customWidth="1"/>
    <col min="4" max="4" width="4.42578125" style="155" bestFit="1" customWidth="1"/>
    <col min="5" max="5" width="9.5703125" style="155" bestFit="1" customWidth="1"/>
    <col min="6" max="6" width="8.5703125" style="155" customWidth="1"/>
    <col min="7" max="7" width="9.5703125" style="155" bestFit="1" customWidth="1"/>
    <col min="8" max="8" width="9.5703125" style="24" bestFit="1" customWidth="1"/>
    <col min="9" max="9" width="8.85546875" style="155" bestFit="1" customWidth="1"/>
    <col min="10" max="10" width="8.5703125" style="25" bestFit="1" customWidth="1"/>
    <col min="11" max="11" width="8.7109375" style="155" customWidth="1"/>
    <col min="12" max="12" width="9.140625" style="25" customWidth="1"/>
    <col min="13" max="13" width="10.42578125" style="155" customWidth="1"/>
    <col min="14" max="14" width="10.42578125" style="24" customWidth="1"/>
    <col min="15" max="15" width="7.85546875" style="27" customWidth="1"/>
    <col min="16" max="16" width="6.5703125" style="27" bestFit="1" customWidth="1"/>
    <col min="17" max="17" width="11.140625" style="27" customWidth="1"/>
    <col min="18" max="18" width="10.5703125" style="27" customWidth="1"/>
    <col min="19" max="19" width="8.42578125" style="27" bestFit="1" customWidth="1"/>
    <col min="20" max="16384" width="10" style="27"/>
  </cols>
  <sheetData>
    <row r="1" spans="1:19" s="28" customFormat="1" ht="48" customHeight="1" x14ac:dyDescent="0.25">
      <c r="A1" s="64" t="s">
        <v>834</v>
      </c>
      <c r="B1" s="64" t="s">
        <v>2</v>
      </c>
      <c r="C1" s="65" t="s">
        <v>3</v>
      </c>
      <c r="D1" s="65" t="s">
        <v>4</v>
      </c>
      <c r="E1" s="65" t="s">
        <v>88</v>
      </c>
      <c r="F1" s="65" t="s">
        <v>89</v>
      </c>
      <c r="G1" s="65" t="s">
        <v>90</v>
      </c>
      <c r="H1" s="65" t="s">
        <v>91</v>
      </c>
      <c r="I1" s="63" t="s">
        <v>92</v>
      </c>
      <c r="J1" s="63" t="s">
        <v>85</v>
      </c>
      <c r="K1" s="65" t="s">
        <v>74</v>
      </c>
      <c r="L1" s="65" t="s">
        <v>75</v>
      </c>
      <c r="M1" s="65" t="s">
        <v>76</v>
      </c>
      <c r="N1" s="65" t="s">
        <v>77</v>
      </c>
      <c r="O1" s="63" t="s">
        <v>71</v>
      </c>
      <c r="P1" s="66" t="s">
        <v>66</v>
      </c>
      <c r="Q1" s="66" t="s">
        <v>70</v>
      </c>
      <c r="R1" s="65" t="s">
        <v>67</v>
      </c>
      <c r="S1" s="65" t="s">
        <v>15</v>
      </c>
    </row>
    <row r="2" spans="1:19" s="232" customFormat="1" x14ac:dyDescent="0.25">
      <c r="A2" s="228" t="s">
        <v>159</v>
      </c>
      <c r="B2" s="228" t="s">
        <v>160</v>
      </c>
      <c r="C2" s="228" t="s">
        <v>124</v>
      </c>
      <c r="D2" s="229" t="s">
        <v>16</v>
      </c>
      <c r="E2" s="230">
        <v>34</v>
      </c>
      <c r="F2" s="230">
        <v>37</v>
      </c>
      <c r="G2" s="230">
        <v>37</v>
      </c>
      <c r="H2" s="230">
        <v>39</v>
      </c>
      <c r="I2" s="231">
        <f t="shared" ref="I2:I65" si="0">AVERAGE(E2,F2,G2,H2)</f>
        <v>36.75</v>
      </c>
      <c r="J2" s="231">
        <f t="shared" ref="J2:J65" si="1">I2*2</f>
        <v>73.5</v>
      </c>
      <c r="K2" s="230">
        <v>70</v>
      </c>
      <c r="L2" s="230">
        <v>79</v>
      </c>
      <c r="M2" s="232">
        <v>76</v>
      </c>
      <c r="N2" s="233"/>
      <c r="O2" s="234">
        <f t="shared" ref="O2:O65" si="2">AVERAGE(K2,L2,M2,N2)</f>
        <v>75</v>
      </c>
      <c r="P2" s="233">
        <v>40</v>
      </c>
      <c r="Q2" s="233">
        <v>45</v>
      </c>
      <c r="R2" s="232">
        <v>43</v>
      </c>
      <c r="S2" s="234">
        <f t="shared" ref="S2:S65" si="3">SUM(J2 + O2 +P2 + Q2 + R2)</f>
        <v>276.5</v>
      </c>
    </row>
    <row r="3" spans="1:19" s="28" customFormat="1" x14ac:dyDescent="0.25">
      <c r="A3" s="111" t="s">
        <v>138</v>
      </c>
      <c r="B3" s="111" t="s">
        <v>139</v>
      </c>
      <c r="C3" s="111" t="s">
        <v>113</v>
      </c>
      <c r="D3" s="26" t="s">
        <v>16</v>
      </c>
      <c r="E3" s="155">
        <v>35</v>
      </c>
      <c r="F3" s="155">
        <v>36</v>
      </c>
      <c r="G3" s="155">
        <v>37</v>
      </c>
      <c r="H3" s="155">
        <v>38</v>
      </c>
      <c r="I3" s="24">
        <f t="shared" si="0"/>
        <v>36.5</v>
      </c>
      <c r="J3" s="24">
        <f t="shared" si="1"/>
        <v>73</v>
      </c>
      <c r="K3" s="155">
        <v>72</v>
      </c>
      <c r="L3" s="155">
        <v>74</v>
      </c>
      <c r="M3" s="28">
        <v>71</v>
      </c>
      <c r="N3" s="30"/>
      <c r="O3" s="29">
        <f t="shared" si="2"/>
        <v>72.33</v>
      </c>
      <c r="P3" s="30">
        <v>40</v>
      </c>
      <c r="Q3" s="30">
        <v>37</v>
      </c>
      <c r="R3" s="28">
        <v>41</v>
      </c>
      <c r="S3" s="29">
        <f t="shared" si="3"/>
        <v>263.33</v>
      </c>
    </row>
    <row r="4" spans="1:19" s="28" customFormat="1" x14ac:dyDescent="0.25">
      <c r="A4" s="111" t="s">
        <v>177</v>
      </c>
      <c r="B4" s="111" t="s">
        <v>178</v>
      </c>
      <c r="C4" s="111" t="s">
        <v>136</v>
      </c>
      <c r="D4" s="26" t="s">
        <v>16</v>
      </c>
      <c r="E4" s="155">
        <v>32</v>
      </c>
      <c r="F4" s="155">
        <v>35</v>
      </c>
      <c r="G4" s="155">
        <v>34</v>
      </c>
      <c r="H4" s="155">
        <v>39</v>
      </c>
      <c r="I4" s="24">
        <f t="shared" si="0"/>
        <v>35</v>
      </c>
      <c r="J4" s="24">
        <f t="shared" si="1"/>
        <v>70</v>
      </c>
      <c r="K4" s="155">
        <v>64</v>
      </c>
      <c r="L4" s="155">
        <v>72</v>
      </c>
      <c r="M4" s="28">
        <v>74</v>
      </c>
      <c r="N4" s="30"/>
      <c r="O4" s="29">
        <f t="shared" si="2"/>
        <v>70</v>
      </c>
      <c r="P4" s="30">
        <v>40</v>
      </c>
      <c r="Q4" s="30">
        <v>42</v>
      </c>
      <c r="R4" s="28">
        <v>41</v>
      </c>
      <c r="S4" s="29">
        <f t="shared" si="3"/>
        <v>263</v>
      </c>
    </row>
    <row r="5" spans="1:19" s="28" customFormat="1" x14ac:dyDescent="0.25">
      <c r="A5" s="111" t="s">
        <v>162</v>
      </c>
      <c r="B5" s="111" t="s">
        <v>163</v>
      </c>
      <c r="C5" s="111" t="s">
        <v>164</v>
      </c>
      <c r="D5" s="26" t="s">
        <v>16</v>
      </c>
      <c r="E5" s="155">
        <v>34</v>
      </c>
      <c r="F5" s="155">
        <v>37</v>
      </c>
      <c r="G5" s="155">
        <v>35</v>
      </c>
      <c r="H5" s="155">
        <v>38</v>
      </c>
      <c r="I5" s="24">
        <f t="shared" si="0"/>
        <v>36</v>
      </c>
      <c r="J5" s="24">
        <f t="shared" si="1"/>
        <v>72</v>
      </c>
      <c r="K5" s="155">
        <v>59</v>
      </c>
      <c r="L5" s="155">
        <v>70</v>
      </c>
      <c r="M5" s="28">
        <v>65</v>
      </c>
      <c r="N5" s="30"/>
      <c r="O5" s="29">
        <f t="shared" si="2"/>
        <v>64.67</v>
      </c>
      <c r="P5" s="30">
        <v>40</v>
      </c>
      <c r="Q5" s="30">
        <v>42</v>
      </c>
      <c r="R5" s="28">
        <v>44</v>
      </c>
      <c r="S5" s="29">
        <f t="shared" si="3"/>
        <v>262.67</v>
      </c>
    </row>
    <row r="6" spans="1:19" s="28" customFormat="1" x14ac:dyDescent="0.25">
      <c r="A6" s="111" t="s">
        <v>186</v>
      </c>
      <c r="B6" s="111" t="s">
        <v>187</v>
      </c>
      <c r="C6" s="111" t="s">
        <v>113</v>
      </c>
      <c r="D6" s="26" t="s">
        <v>16</v>
      </c>
      <c r="E6" s="155">
        <v>29</v>
      </c>
      <c r="F6" s="155">
        <v>37</v>
      </c>
      <c r="G6" s="155">
        <v>33</v>
      </c>
      <c r="H6" s="155">
        <v>39</v>
      </c>
      <c r="I6" s="24">
        <f t="shared" si="0"/>
        <v>34.5</v>
      </c>
      <c r="J6" s="24">
        <f t="shared" si="1"/>
        <v>69</v>
      </c>
      <c r="K6" s="155">
        <v>71</v>
      </c>
      <c r="L6" s="155">
        <v>74</v>
      </c>
      <c r="M6" s="28">
        <v>78</v>
      </c>
      <c r="N6" s="30"/>
      <c r="O6" s="29">
        <f t="shared" si="2"/>
        <v>74.33</v>
      </c>
      <c r="P6" s="30">
        <v>40</v>
      </c>
      <c r="Q6" s="30">
        <v>37</v>
      </c>
      <c r="R6" s="28">
        <v>39</v>
      </c>
      <c r="S6" s="29">
        <f t="shared" si="3"/>
        <v>259.33</v>
      </c>
    </row>
    <row r="7" spans="1:19" s="28" customFormat="1" x14ac:dyDescent="0.25">
      <c r="A7" s="111" t="s">
        <v>126</v>
      </c>
      <c r="B7" s="111" t="s">
        <v>127</v>
      </c>
      <c r="C7" s="111" t="s">
        <v>128</v>
      </c>
      <c r="D7" s="26" t="s">
        <v>16</v>
      </c>
      <c r="E7" s="155">
        <v>31</v>
      </c>
      <c r="F7" s="155">
        <v>35</v>
      </c>
      <c r="G7" s="155">
        <v>35</v>
      </c>
      <c r="H7" s="155">
        <v>39</v>
      </c>
      <c r="I7" s="24">
        <f t="shared" si="0"/>
        <v>35</v>
      </c>
      <c r="J7" s="24">
        <f t="shared" si="1"/>
        <v>70</v>
      </c>
      <c r="K7" s="155">
        <v>53</v>
      </c>
      <c r="L7" s="155">
        <v>69</v>
      </c>
      <c r="M7" s="28">
        <v>67</v>
      </c>
      <c r="N7" s="30"/>
      <c r="O7" s="29">
        <f t="shared" si="2"/>
        <v>63</v>
      </c>
      <c r="P7" s="30">
        <v>40</v>
      </c>
      <c r="Q7" s="30">
        <v>44</v>
      </c>
      <c r="R7" s="28">
        <v>42</v>
      </c>
      <c r="S7" s="29">
        <f t="shared" si="3"/>
        <v>259</v>
      </c>
    </row>
    <row r="8" spans="1:19" s="28" customFormat="1" x14ac:dyDescent="0.25">
      <c r="A8" s="111" t="s">
        <v>155</v>
      </c>
      <c r="B8" s="111" t="s">
        <v>156</v>
      </c>
      <c r="C8" s="111" t="s">
        <v>157</v>
      </c>
      <c r="D8" s="26" t="s">
        <v>16</v>
      </c>
      <c r="E8" s="155">
        <v>31</v>
      </c>
      <c r="F8" s="155">
        <v>35</v>
      </c>
      <c r="G8" s="155">
        <v>34</v>
      </c>
      <c r="H8" s="155">
        <v>37</v>
      </c>
      <c r="I8" s="24">
        <f t="shared" si="0"/>
        <v>34.25</v>
      </c>
      <c r="J8" s="24">
        <f t="shared" si="1"/>
        <v>68.5</v>
      </c>
      <c r="K8" s="155">
        <v>68</v>
      </c>
      <c r="L8" s="155">
        <v>67</v>
      </c>
      <c r="M8" s="28">
        <v>65</v>
      </c>
      <c r="N8" s="30"/>
      <c r="O8" s="29">
        <f t="shared" si="2"/>
        <v>66.67</v>
      </c>
      <c r="P8" s="30">
        <v>40</v>
      </c>
      <c r="Q8" s="30">
        <v>41</v>
      </c>
      <c r="R8" s="28">
        <v>42</v>
      </c>
      <c r="S8" s="29">
        <f t="shared" si="3"/>
        <v>258.17</v>
      </c>
    </row>
    <row r="9" spans="1:19" s="28" customFormat="1" x14ac:dyDescent="0.25">
      <c r="A9" s="111" t="s">
        <v>151</v>
      </c>
      <c r="B9" s="111" t="s">
        <v>152</v>
      </c>
      <c r="C9" s="111" t="s">
        <v>153</v>
      </c>
      <c r="D9" s="26" t="s">
        <v>16</v>
      </c>
      <c r="E9" s="155">
        <v>29</v>
      </c>
      <c r="F9" s="155">
        <v>32</v>
      </c>
      <c r="G9" s="155">
        <v>34</v>
      </c>
      <c r="H9" s="155">
        <v>37</v>
      </c>
      <c r="I9" s="24">
        <f t="shared" si="0"/>
        <v>33</v>
      </c>
      <c r="J9" s="24">
        <f t="shared" si="1"/>
        <v>66</v>
      </c>
      <c r="K9" s="155">
        <v>70</v>
      </c>
      <c r="L9" s="155">
        <v>75</v>
      </c>
      <c r="M9" s="28">
        <v>65</v>
      </c>
      <c r="N9" s="30"/>
      <c r="O9" s="29">
        <f t="shared" si="2"/>
        <v>70</v>
      </c>
      <c r="P9" s="30">
        <v>40</v>
      </c>
      <c r="Q9" s="30">
        <v>41</v>
      </c>
      <c r="R9" s="28">
        <v>41</v>
      </c>
      <c r="S9" s="29">
        <f t="shared" si="3"/>
        <v>258</v>
      </c>
    </row>
    <row r="10" spans="1:19" s="28" customFormat="1" x14ac:dyDescent="0.25">
      <c r="A10" s="111" t="s">
        <v>134</v>
      </c>
      <c r="B10" s="111" t="s">
        <v>135</v>
      </c>
      <c r="C10" s="111" t="s">
        <v>136</v>
      </c>
      <c r="D10" s="26" t="s">
        <v>16</v>
      </c>
      <c r="E10" s="155">
        <v>33</v>
      </c>
      <c r="F10" s="155">
        <v>37</v>
      </c>
      <c r="G10" s="155">
        <v>36</v>
      </c>
      <c r="H10" s="155">
        <v>38</v>
      </c>
      <c r="I10" s="24">
        <f t="shared" si="0"/>
        <v>36</v>
      </c>
      <c r="J10" s="24">
        <f t="shared" si="1"/>
        <v>72</v>
      </c>
      <c r="K10" s="155">
        <v>68</v>
      </c>
      <c r="L10" s="155">
        <v>76</v>
      </c>
      <c r="M10" s="28">
        <v>73</v>
      </c>
      <c r="N10" s="30"/>
      <c r="O10" s="29">
        <f t="shared" si="2"/>
        <v>72.33</v>
      </c>
      <c r="P10" s="30">
        <v>40</v>
      </c>
      <c r="Q10" s="30">
        <v>45</v>
      </c>
      <c r="R10" s="28">
        <v>26</v>
      </c>
      <c r="S10" s="29">
        <f t="shared" si="3"/>
        <v>255.33</v>
      </c>
    </row>
    <row r="11" spans="1:19" s="28" customFormat="1" x14ac:dyDescent="0.25">
      <c r="A11" s="151" t="s">
        <v>821</v>
      </c>
      <c r="B11" s="111" t="s">
        <v>148</v>
      </c>
      <c r="C11" s="111" t="s">
        <v>149</v>
      </c>
      <c r="D11" s="26" t="s">
        <v>16</v>
      </c>
      <c r="E11" s="155">
        <v>30</v>
      </c>
      <c r="F11" s="155">
        <v>36</v>
      </c>
      <c r="G11" s="155">
        <v>35</v>
      </c>
      <c r="H11" s="155">
        <v>37</v>
      </c>
      <c r="I11" s="24">
        <f t="shared" si="0"/>
        <v>34.5</v>
      </c>
      <c r="J11" s="24">
        <f t="shared" si="1"/>
        <v>69</v>
      </c>
      <c r="K11" s="155">
        <v>58</v>
      </c>
      <c r="L11" s="155">
        <v>65</v>
      </c>
      <c r="M11" s="28">
        <v>70</v>
      </c>
      <c r="N11" s="30"/>
      <c r="O11" s="29">
        <f t="shared" si="2"/>
        <v>64.33</v>
      </c>
      <c r="P11" s="30">
        <v>40</v>
      </c>
      <c r="Q11" s="30">
        <v>41</v>
      </c>
      <c r="R11" s="28">
        <v>41</v>
      </c>
      <c r="S11" s="29">
        <f t="shared" si="3"/>
        <v>255.33</v>
      </c>
    </row>
    <row r="12" spans="1:19" s="28" customFormat="1" x14ac:dyDescent="0.25">
      <c r="A12" s="111" t="s">
        <v>130</v>
      </c>
      <c r="B12" s="111" t="s">
        <v>131</v>
      </c>
      <c r="C12" s="111" t="s">
        <v>132</v>
      </c>
      <c r="D12" s="26" t="s">
        <v>16</v>
      </c>
      <c r="E12" s="155">
        <v>28</v>
      </c>
      <c r="F12" s="155">
        <v>39</v>
      </c>
      <c r="G12" s="155">
        <v>31</v>
      </c>
      <c r="H12" s="155">
        <v>36</v>
      </c>
      <c r="I12" s="24">
        <f t="shared" si="0"/>
        <v>33.5</v>
      </c>
      <c r="J12" s="24">
        <f t="shared" si="1"/>
        <v>67</v>
      </c>
      <c r="K12" s="155">
        <v>54</v>
      </c>
      <c r="L12" s="155">
        <v>72</v>
      </c>
      <c r="M12" s="28">
        <v>63</v>
      </c>
      <c r="N12" s="30"/>
      <c r="O12" s="29">
        <f t="shared" si="2"/>
        <v>63</v>
      </c>
      <c r="P12" s="30">
        <v>40</v>
      </c>
      <c r="Q12" s="30">
        <v>40</v>
      </c>
      <c r="R12" s="28">
        <v>45</v>
      </c>
      <c r="S12" s="29">
        <f t="shared" si="3"/>
        <v>255</v>
      </c>
    </row>
    <row r="13" spans="1:19" s="28" customFormat="1" x14ac:dyDescent="0.25">
      <c r="A13" s="111" t="s">
        <v>183</v>
      </c>
      <c r="B13" s="111" t="s">
        <v>184</v>
      </c>
      <c r="C13" s="111" t="s">
        <v>124</v>
      </c>
      <c r="D13" s="26" t="s">
        <v>16</v>
      </c>
      <c r="E13" s="155">
        <v>35</v>
      </c>
      <c r="F13" s="155">
        <v>37</v>
      </c>
      <c r="G13" s="155">
        <v>35</v>
      </c>
      <c r="H13" s="155">
        <v>38</v>
      </c>
      <c r="I13" s="24">
        <f t="shared" si="0"/>
        <v>36.25</v>
      </c>
      <c r="J13" s="24">
        <f t="shared" si="1"/>
        <v>72.5</v>
      </c>
      <c r="K13" s="155">
        <v>59</v>
      </c>
      <c r="L13" s="155">
        <v>69</v>
      </c>
      <c r="M13" s="28">
        <v>64</v>
      </c>
      <c r="N13" s="30"/>
      <c r="O13" s="29">
        <f t="shared" si="2"/>
        <v>64</v>
      </c>
      <c r="P13" s="30">
        <v>40</v>
      </c>
      <c r="Q13" s="30">
        <v>36</v>
      </c>
      <c r="R13" s="28">
        <v>42</v>
      </c>
      <c r="S13" s="29">
        <f t="shared" si="3"/>
        <v>254.5</v>
      </c>
    </row>
    <row r="14" spans="1:19" s="28" customFormat="1" x14ac:dyDescent="0.25">
      <c r="A14" s="111" t="s">
        <v>118</v>
      </c>
      <c r="B14" s="111" t="s">
        <v>119</v>
      </c>
      <c r="C14" s="111" t="s">
        <v>120</v>
      </c>
      <c r="D14" s="26" t="s">
        <v>16</v>
      </c>
      <c r="E14" s="155">
        <v>36</v>
      </c>
      <c r="F14" s="155">
        <v>39</v>
      </c>
      <c r="G14" s="155">
        <v>38</v>
      </c>
      <c r="H14" s="155">
        <v>38</v>
      </c>
      <c r="I14" s="24">
        <f t="shared" si="0"/>
        <v>37.75</v>
      </c>
      <c r="J14" s="24">
        <f t="shared" si="1"/>
        <v>75.5</v>
      </c>
      <c r="K14" s="155">
        <v>34</v>
      </c>
      <c r="L14" s="155">
        <v>77</v>
      </c>
      <c r="M14" s="28">
        <v>68</v>
      </c>
      <c r="N14" s="30"/>
      <c r="O14" s="29">
        <f t="shared" si="2"/>
        <v>59.67</v>
      </c>
      <c r="P14" s="30">
        <v>40</v>
      </c>
      <c r="Q14" s="30">
        <v>37</v>
      </c>
      <c r="R14" s="28">
        <v>41</v>
      </c>
      <c r="S14" s="29">
        <f t="shared" si="3"/>
        <v>253.17</v>
      </c>
    </row>
    <row r="15" spans="1:19" s="28" customFormat="1" x14ac:dyDescent="0.25">
      <c r="A15" s="111" t="s">
        <v>122</v>
      </c>
      <c r="B15" s="111" t="s">
        <v>123</v>
      </c>
      <c r="C15" s="111" t="s">
        <v>124</v>
      </c>
      <c r="D15" s="26" t="s">
        <v>16</v>
      </c>
      <c r="E15" s="155">
        <v>34</v>
      </c>
      <c r="F15" s="155">
        <v>35</v>
      </c>
      <c r="G15" s="155">
        <v>37</v>
      </c>
      <c r="H15" s="155">
        <v>37</v>
      </c>
      <c r="I15" s="24">
        <f t="shared" si="0"/>
        <v>35.75</v>
      </c>
      <c r="J15" s="24">
        <f t="shared" si="1"/>
        <v>71.5</v>
      </c>
      <c r="K15" s="155">
        <v>31</v>
      </c>
      <c r="L15" s="155">
        <v>74</v>
      </c>
      <c r="M15" s="28">
        <v>73</v>
      </c>
      <c r="N15" s="30"/>
      <c r="O15" s="29">
        <f t="shared" si="2"/>
        <v>59.33</v>
      </c>
      <c r="P15" s="30">
        <v>40</v>
      </c>
      <c r="Q15" s="30">
        <v>39</v>
      </c>
      <c r="R15" s="28">
        <v>38</v>
      </c>
      <c r="S15" s="29">
        <f t="shared" si="3"/>
        <v>247.83</v>
      </c>
    </row>
    <row r="16" spans="1:19" s="28" customFormat="1" x14ac:dyDescent="0.25">
      <c r="A16" s="111" t="s">
        <v>111</v>
      </c>
      <c r="B16" s="111" t="s">
        <v>112</v>
      </c>
      <c r="C16" s="111" t="s">
        <v>113</v>
      </c>
      <c r="D16" s="26" t="s">
        <v>16</v>
      </c>
      <c r="E16" s="155">
        <v>32</v>
      </c>
      <c r="F16" s="155">
        <v>34</v>
      </c>
      <c r="G16" s="155">
        <v>32</v>
      </c>
      <c r="H16" s="155">
        <v>37</v>
      </c>
      <c r="I16" s="24">
        <f t="shared" si="0"/>
        <v>33.75</v>
      </c>
      <c r="J16" s="24">
        <f t="shared" si="1"/>
        <v>67.5</v>
      </c>
      <c r="K16" s="155">
        <v>54</v>
      </c>
      <c r="L16" s="155">
        <v>68</v>
      </c>
      <c r="M16" s="28">
        <v>69</v>
      </c>
      <c r="N16" s="30"/>
      <c r="O16" s="29">
        <f t="shared" si="2"/>
        <v>63.67</v>
      </c>
      <c r="P16" s="30">
        <v>40</v>
      </c>
      <c r="Q16" s="30">
        <v>35</v>
      </c>
      <c r="R16" s="28">
        <v>39</v>
      </c>
      <c r="S16" s="29">
        <f t="shared" si="3"/>
        <v>245.17</v>
      </c>
    </row>
    <row r="17" spans="1:19" s="28" customFormat="1" x14ac:dyDescent="0.25">
      <c r="A17" s="111" t="s">
        <v>107</v>
      </c>
      <c r="B17" s="111" t="s">
        <v>108</v>
      </c>
      <c r="C17" s="111" t="s">
        <v>109</v>
      </c>
      <c r="D17" s="26" t="s">
        <v>16</v>
      </c>
      <c r="E17" s="155">
        <v>29</v>
      </c>
      <c r="F17" s="155">
        <v>35</v>
      </c>
      <c r="G17" s="155">
        <v>26</v>
      </c>
      <c r="H17" s="155">
        <v>36</v>
      </c>
      <c r="I17" s="24">
        <f t="shared" si="0"/>
        <v>31.5</v>
      </c>
      <c r="J17" s="24">
        <f t="shared" si="1"/>
        <v>63</v>
      </c>
      <c r="K17" s="155">
        <v>65</v>
      </c>
      <c r="L17" s="155">
        <v>75</v>
      </c>
      <c r="M17" s="28">
        <v>72</v>
      </c>
      <c r="N17" s="30"/>
      <c r="O17" s="29">
        <f t="shared" si="2"/>
        <v>70.67</v>
      </c>
      <c r="P17" s="30">
        <v>30</v>
      </c>
      <c r="Q17" s="30">
        <v>36</v>
      </c>
      <c r="R17" s="28">
        <v>41</v>
      </c>
      <c r="S17" s="29">
        <f t="shared" si="3"/>
        <v>240.67</v>
      </c>
    </row>
    <row r="18" spans="1:19" s="28" customFormat="1" x14ac:dyDescent="0.25">
      <c r="A18" s="111" t="s">
        <v>173</v>
      </c>
      <c r="B18" s="111" t="s">
        <v>174</v>
      </c>
      <c r="C18" s="111" t="s">
        <v>175</v>
      </c>
      <c r="D18" s="26" t="s">
        <v>16</v>
      </c>
      <c r="E18" s="155">
        <v>27</v>
      </c>
      <c r="F18" s="155">
        <v>35</v>
      </c>
      <c r="G18" s="155">
        <v>31</v>
      </c>
      <c r="H18" s="155">
        <v>38</v>
      </c>
      <c r="I18" s="24">
        <f t="shared" si="0"/>
        <v>32.75</v>
      </c>
      <c r="J18" s="24">
        <f t="shared" si="1"/>
        <v>65.5</v>
      </c>
      <c r="K18" s="155">
        <v>47</v>
      </c>
      <c r="L18" s="155">
        <v>73</v>
      </c>
      <c r="M18" s="28">
        <v>65</v>
      </c>
      <c r="N18" s="30"/>
      <c r="O18" s="29">
        <f t="shared" si="2"/>
        <v>61.67</v>
      </c>
      <c r="P18" s="30">
        <v>40</v>
      </c>
      <c r="Q18" s="30">
        <v>35</v>
      </c>
      <c r="R18" s="28">
        <v>33</v>
      </c>
      <c r="S18" s="29">
        <f t="shared" si="3"/>
        <v>235.17</v>
      </c>
    </row>
    <row r="19" spans="1:19" s="28" customFormat="1" x14ac:dyDescent="0.25">
      <c r="A19" s="151" t="s">
        <v>820</v>
      </c>
      <c r="B19" s="111" t="s">
        <v>115</v>
      </c>
      <c r="C19" s="111" t="s">
        <v>116</v>
      </c>
      <c r="D19" s="26" t="s">
        <v>16</v>
      </c>
      <c r="E19" s="155">
        <v>32</v>
      </c>
      <c r="F19" s="155">
        <v>33</v>
      </c>
      <c r="G19" s="155">
        <v>29</v>
      </c>
      <c r="H19" s="155">
        <v>35</v>
      </c>
      <c r="I19" s="24">
        <f t="shared" si="0"/>
        <v>32.25</v>
      </c>
      <c r="J19" s="24">
        <f t="shared" si="1"/>
        <v>64.5</v>
      </c>
      <c r="K19" s="155">
        <v>46</v>
      </c>
      <c r="L19" s="155">
        <v>63</v>
      </c>
      <c r="M19" s="28">
        <v>57</v>
      </c>
      <c r="N19" s="30"/>
      <c r="O19" s="29">
        <f t="shared" si="2"/>
        <v>55.33</v>
      </c>
      <c r="P19" s="30">
        <v>40</v>
      </c>
      <c r="Q19" s="30">
        <v>30</v>
      </c>
      <c r="R19" s="28">
        <v>43</v>
      </c>
      <c r="S19" s="29">
        <f t="shared" si="3"/>
        <v>232.83</v>
      </c>
    </row>
    <row r="20" spans="1:19" s="28" customFormat="1" x14ac:dyDescent="0.25">
      <c r="A20" s="111" t="s">
        <v>166</v>
      </c>
      <c r="B20" s="111" t="s">
        <v>167</v>
      </c>
      <c r="C20" s="111" t="s">
        <v>120</v>
      </c>
      <c r="D20" s="26" t="s">
        <v>16</v>
      </c>
      <c r="E20" s="155">
        <v>31</v>
      </c>
      <c r="F20" s="155">
        <v>33</v>
      </c>
      <c r="G20" s="155">
        <v>24</v>
      </c>
      <c r="H20" s="155">
        <v>38</v>
      </c>
      <c r="I20" s="24">
        <f t="shared" si="0"/>
        <v>31.5</v>
      </c>
      <c r="J20" s="24">
        <f t="shared" si="1"/>
        <v>63</v>
      </c>
      <c r="K20" s="155">
        <v>69</v>
      </c>
      <c r="L20" s="155">
        <v>76</v>
      </c>
      <c r="M20" s="28">
        <v>71</v>
      </c>
      <c r="N20" s="30"/>
      <c r="O20" s="29">
        <f t="shared" si="2"/>
        <v>72</v>
      </c>
      <c r="P20" s="30">
        <v>30</v>
      </c>
      <c r="Q20" s="30">
        <v>37</v>
      </c>
      <c r="R20" s="28">
        <v>30</v>
      </c>
      <c r="S20" s="29">
        <f t="shared" si="3"/>
        <v>232</v>
      </c>
    </row>
    <row r="21" spans="1:19" s="28" customFormat="1" x14ac:dyDescent="0.25">
      <c r="A21" s="151" t="s">
        <v>822</v>
      </c>
      <c r="B21" s="111" t="s">
        <v>180</v>
      </c>
      <c r="C21" s="111" t="s">
        <v>181</v>
      </c>
      <c r="D21" s="26" t="s">
        <v>16</v>
      </c>
      <c r="E21" s="155">
        <v>28</v>
      </c>
      <c r="F21" s="155">
        <v>33</v>
      </c>
      <c r="G21" s="155">
        <v>31</v>
      </c>
      <c r="H21" s="155">
        <v>36</v>
      </c>
      <c r="I21" s="24">
        <f t="shared" si="0"/>
        <v>32</v>
      </c>
      <c r="J21" s="24">
        <f t="shared" si="1"/>
        <v>64</v>
      </c>
      <c r="K21" s="155">
        <v>68</v>
      </c>
      <c r="L21" s="155">
        <v>57</v>
      </c>
      <c r="M21" s="28">
        <v>54</v>
      </c>
      <c r="N21" s="30"/>
      <c r="O21" s="29">
        <f t="shared" si="2"/>
        <v>59.67</v>
      </c>
      <c r="P21" s="30">
        <v>40</v>
      </c>
      <c r="Q21" s="30">
        <v>34</v>
      </c>
      <c r="R21" s="28">
        <v>29</v>
      </c>
      <c r="S21" s="29">
        <f t="shared" si="3"/>
        <v>226.67</v>
      </c>
    </row>
    <row r="22" spans="1:19" s="28" customFormat="1" x14ac:dyDescent="0.25">
      <c r="A22" s="111" t="s">
        <v>144</v>
      </c>
      <c r="B22" s="111" t="s">
        <v>145</v>
      </c>
      <c r="C22" s="111" t="s">
        <v>146</v>
      </c>
      <c r="D22" s="26" t="s">
        <v>16</v>
      </c>
      <c r="E22" s="155">
        <v>30</v>
      </c>
      <c r="F22" s="155">
        <v>36</v>
      </c>
      <c r="G22" s="155">
        <v>38</v>
      </c>
      <c r="H22" s="155">
        <v>37</v>
      </c>
      <c r="I22" s="24">
        <f t="shared" si="0"/>
        <v>35.25</v>
      </c>
      <c r="J22" s="24">
        <f t="shared" si="1"/>
        <v>70.5</v>
      </c>
      <c r="K22" s="155">
        <v>58</v>
      </c>
      <c r="L22" s="155">
        <v>63</v>
      </c>
      <c r="M22" s="28">
        <v>68</v>
      </c>
      <c r="N22" s="30"/>
      <c r="O22" s="29">
        <f t="shared" si="2"/>
        <v>63</v>
      </c>
      <c r="P22" s="30">
        <v>40</v>
      </c>
      <c r="Q22" s="30">
        <v>26</v>
      </c>
      <c r="R22" s="28">
        <v>26</v>
      </c>
      <c r="S22" s="29">
        <f t="shared" si="3"/>
        <v>225.5</v>
      </c>
    </row>
    <row r="23" spans="1:19" s="28" customFormat="1" x14ac:dyDescent="0.25">
      <c r="A23" s="151" t="s">
        <v>492</v>
      </c>
      <c r="B23" s="111" t="s">
        <v>141</v>
      </c>
      <c r="C23" s="111" t="s">
        <v>142</v>
      </c>
      <c r="D23" s="26" t="s">
        <v>16</v>
      </c>
      <c r="E23" s="155">
        <v>24</v>
      </c>
      <c r="F23" s="155">
        <v>33</v>
      </c>
      <c r="G23" s="155">
        <v>34</v>
      </c>
      <c r="H23" s="155">
        <v>34</v>
      </c>
      <c r="I23" s="24">
        <f t="shared" si="0"/>
        <v>31.25</v>
      </c>
      <c r="J23" s="24">
        <f t="shared" si="1"/>
        <v>62.5</v>
      </c>
      <c r="K23" s="155">
        <v>56</v>
      </c>
      <c r="L23" s="155">
        <v>72</v>
      </c>
      <c r="M23" s="28">
        <v>74</v>
      </c>
      <c r="N23" s="30"/>
      <c r="O23" s="29">
        <f t="shared" si="2"/>
        <v>67.33</v>
      </c>
      <c r="P23" s="30">
        <v>20</v>
      </c>
      <c r="Q23" s="30">
        <v>30</v>
      </c>
      <c r="R23" s="28">
        <v>44</v>
      </c>
      <c r="S23" s="29">
        <f t="shared" si="3"/>
        <v>223.83</v>
      </c>
    </row>
    <row r="24" spans="1:19" s="28" customFormat="1" x14ac:dyDescent="0.25">
      <c r="A24" s="111" t="s">
        <v>169</v>
      </c>
      <c r="B24" s="111" t="s">
        <v>170</v>
      </c>
      <c r="C24" s="111" t="s">
        <v>171</v>
      </c>
      <c r="D24" s="26" t="s">
        <v>16</v>
      </c>
      <c r="E24" s="155">
        <v>34</v>
      </c>
      <c r="F24" s="155">
        <v>37</v>
      </c>
      <c r="G24" s="155">
        <v>37</v>
      </c>
      <c r="H24" s="155">
        <v>38</v>
      </c>
      <c r="I24" s="24">
        <f t="shared" si="0"/>
        <v>36.5</v>
      </c>
      <c r="J24" s="24">
        <f t="shared" si="1"/>
        <v>73</v>
      </c>
      <c r="K24" s="155">
        <v>58</v>
      </c>
      <c r="L24" s="155">
        <v>62</v>
      </c>
      <c r="M24" s="28">
        <v>58</v>
      </c>
      <c r="N24" s="30"/>
      <c r="O24" s="29">
        <f t="shared" si="2"/>
        <v>59.33</v>
      </c>
      <c r="P24" s="30">
        <v>10</v>
      </c>
      <c r="Q24" s="30">
        <v>37</v>
      </c>
      <c r="R24" s="28">
        <v>40</v>
      </c>
      <c r="S24" s="29">
        <f t="shared" si="3"/>
        <v>219.33</v>
      </c>
    </row>
    <row r="25" spans="1:19" s="221" customFormat="1" x14ac:dyDescent="0.25">
      <c r="A25" s="218" t="s">
        <v>198</v>
      </c>
      <c r="B25" s="218" t="s">
        <v>199</v>
      </c>
      <c r="C25" s="218" t="s">
        <v>181</v>
      </c>
      <c r="D25" s="219" t="s">
        <v>19</v>
      </c>
      <c r="E25" s="222">
        <v>36</v>
      </c>
      <c r="F25" s="222">
        <v>40</v>
      </c>
      <c r="G25" s="222">
        <v>37</v>
      </c>
      <c r="H25" s="222">
        <v>39</v>
      </c>
      <c r="I25" s="223">
        <f t="shared" si="0"/>
        <v>38</v>
      </c>
      <c r="J25" s="223">
        <f t="shared" si="1"/>
        <v>76</v>
      </c>
      <c r="K25" s="222">
        <v>57</v>
      </c>
      <c r="L25" s="222">
        <v>74</v>
      </c>
      <c r="M25" s="221">
        <v>72</v>
      </c>
      <c r="N25" s="220"/>
      <c r="O25" s="224">
        <f t="shared" si="2"/>
        <v>67.67</v>
      </c>
      <c r="P25" s="220">
        <v>40</v>
      </c>
      <c r="Q25" s="220">
        <v>45</v>
      </c>
      <c r="R25" s="221">
        <v>42</v>
      </c>
      <c r="S25" s="224">
        <f t="shared" si="3"/>
        <v>270.67</v>
      </c>
    </row>
    <row r="26" spans="1:19" s="28" customFormat="1" x14ac:dyDescent="0.25">
      <c r="A26" s="151" t="s">
        <v>825</v>
      </c>
      <c r="B26" s="111" t="s">
        <v>260</v>
      </c>
      <c r="C26" s="111" t="s">
        <v>149</v>
      </c>
      <c r="D26" s="26" t="s">
        <v>19</v>
      </c>
      <c r="E26" s="155">
        <v>31</v>
      </c>
      <c r="F26" s="155">
        <v>37</v>
      </c>
      <c r="G26" s="155">
        <v>36</v>
      </c>
      <c r="H26" s="155">
        <v>37</v>
      </c>
      <c r="I26" s="24">
        <f t="shared" si="0"/>
        <v>35.25</v>
      </c>
      <c r="J26" s="24">
        <f t="shared" si="1"/>
        <v>70.5</v>
      </c>
      <c r="K26" s="155">
        <v>79</v>
      </c>
      <c r="L26" s="155">
        <v>76</v>
      </c>
      <c r="M26" s="28">
        <v>76</v>
      </c>
      <c r="N26" s="30"/>
      <c r="O26" s="29">
        <f t="shared" si="2"/>
        <v>77</v>
      </c>
      <c r="P26" s="30">
        <v>40</v>
      </c>
      <c r="Q26" s="30">
        <v>38</v>
      </c>
      <c r="R26" s="28">
        <v>45</v>
      </c>
      <c r="S26" s="29">
        <f t="shared" si="3"/>
        <v>270.5</v>
      </c>
    </row>
    <row r="27" spans="1:19" s="28" customFormat="1" x14ac:dyDescent="0.25">
      <c r="A27" s="111" t="s">
        <v>189</v>
      </c>
      <c r="B27" s="111" t="s">
        <v>190</v>
      </c>
      <c r="C27" s="111" t="s">
        <v>113</v>
      </c>
      <c r="D27" s="26" t="s">
        <v>19</v>
      </c>
      <c r="E27" s="155">
        <v>26</v>
      </c>
      <c r="F27" s="155">
        <v>38</v>
      </c>
      <c r="G27" s="155">
        <v>40</v>
      </c>
      <c r="H27" s="155">
        <v>37</v>
      </c>
      <c r="I27" s="24">
        <f t="shared" si="0"/>
        <v>35.25</v>
      </c>
      <c r="J27" s="24">
        <f t="shared" si="1"/>
        <v>70.5</v>
      </c>
      <c r="K27" s="155">
        <v>72</v>
      </c>
      <c r="L27" s="155">
        <v>78</v>
      </c>
      <c r="M27" s="28">
        <v>70</v>
      </c>
      <c r="N27" s="30"/>
      <c r="O27" s="29">
        <f t="shared" si="2"/>
        <v>73.33</v>
      </c>
      <c r="P27" s="30">
        <v>40</v>
      </c>
      <c r="Q27" s="30">
        <v>41</v>
      </c>
      <c r="R27" s="28">
        <v>39</v>
      </c>
      <c r="S27" s="29">
        <f t="shared" si="3"/>
        <v>263.83</v>
      </c>
    </row>
    <row r="28" spans="1:19" s="28" customFormat="1" x14ac:dyDescent="0.25">
      <c r="A28" s="111" t="s">
        <v>201</v>
      </c>
      <c r="B28" s="111" t="s">
        <v>202</v>
      </c>
      <c r="C28" s="111" t="s">
        <v>203</v>
      </c>
      <c r="D28" s="26" t="s">
        <v>19</v>
      </c>
      <c r="E28" s="155">
        <v>31</v>
      </c>
      <c r="F28" s="155">
        <v>37</v>
      </c>
      <c r="G28" s="155">
        <v>38</v>
      </c>
      <c r="H28" s="155">
        <v>38</v>
      </c>
      <c r="I28" s="24">
        <f t="shared" si="0"/>
        <v>36</v>
      </c>
      <c r="J28" s="24">
        <f t="shared" si="1"/>
        <v>72</v>
      </c>
      <c r="K28" s="155">
        <v>75</v>
      </c>
      <c r="L28" s="155">
        <v>71</v>
      </c>
      <c r="M28" s="28">
        <v>72</v>
      </c>
      <c r="N28" s="30"/>
      <c r="O28" s="29">
        <f t="shared" si="2"/>
        <v>72.67</v>
      </c>
      <c r="P28" s="30">
        <v>40</v>
      </c>
      <c r="Q28" s="30">
        <v>40</v>
      </c>
      <c r="R28" s="28">
        <v>39</v>
      </c>
      <c r="S28" s="29">
        <f t="shared" si="3"/>
        <v>263.67</v>
      </c>
    </row>
    <row r="29" spans="1:19" s="28" customFormat="1" x14ac:dyDescent="0.25">
      <c r="A29" s="111" t="s">
        <v>254</v>
      </c>
      <c r="B29" s="111" t="s">
        <v>255</v>
      </c>
      <c r="C29" s="111" t="s">
        <v>120</v>
      </c>
      <c r="D29" s="26" t="s">
        <v>19</v>
      </c>
      <c r="E29" s="155">
        <v>33</v>
      </c>
      <c r="F29" s="155">
        <v>37</v>
      </c>
      <c r="G29" s="155">
        <v>35</v>
      </c>
      <c r="H29" s="155">
        <v>37</v>
      </c>
      <c r="I29" s="24">
        <f t="shared" si="0"/>
        <v>35.5</v>
      </c>
      <c r="J29" s="24">
        <f t="shared" si="1"/>
        <v>71</v>
      </c>
      <c r="K29" s="155">
        <v>77</v>
      </c>
      <c r="L29" s="155">
        <v>69</v>
      </c>
      <c r="M29" s="28">
        <v>74</v>
      </c>
      <c r="N29" s="30"/>
      <c r="O29" s="29">
        <f t="shared" si="2"/>
        <v>73.33</v>
      </c>
      <c r="P29" s="30">
        <v>40</v>
      </c>
      <c r="Q29" s="30">
        <v>37</v>
      </c>
      <c r="R29" s="28">
        <v>42</v>
      </c>
      <c r="S29" s="29">
        <f t="shared" si="3"/>
        <v>263.33</v>
      </c>
    </row>
    <row r="30" spans="1:19" s="28" customFormat="1" x14ac:dyDescent="0.25">
      <c r="A30" s="151" t="s">
        <v>824</v>
      </c>
      <c r="B30" s="111" t="s">
        <v>211</v>
      </c>
      <c r="C30" s="111" t="s">
        <v>128</v>
      </c>
      <c r="D30" s="26" t="s">
        <v>19</v>
      </c>
      <c r="E30" s="155">
        <v>25</v>
      </c>
      <c r="F30" s="155">
        <v>38</v>
      </c>
      <c r="G30" s="155">
        <v>34</v>
      </c>
      <c r="H30" s="155">
        <v>38</v>
      </c>
      <c r="I30" s="24">
        <f t="shared" si="0"/>
        <v>33.75</v>
      </c>
      <c r="J30" s="24">
        <f t="shared" si="1"/>
        <v>67.5</v>
      </c>
      <c r="K30" s="155">
        <v>69</v>
      </c>
      <c r="L30" s="155">
        <v>74</v>
      </c>
      <c r="M30" s="28">
        <v>77</v>
      </c>
      <c r="N30" s="30"/>
      <c r="O30" s="29">
        <f t="shared" si="2"/>
        <v>73.33</v>
      </c>
      <c r="P30" s="30">
        <v>40</v>
      </c>
      <c r="Q30" s="30">
        <v>37</v>
      </c>
      <c r="R30" s="28">
        <v>43</v>
      </c>
      <c r="S30" s="29">
        <f t="shared" si="3"/>
        <v>260.83</v>
      </c>
    </row>
    <row r="31" spans="1:19" s="28" customFormat="1" x14ac:dyDescent="0.25">
      <c r="A31" s="111" t="s">
        <v>265</v>
      </c>
      <c r="B31" s="111" t="s">
        <v>266</v>
      </c>
      <c r="C31" s="111" t="s">
        <v>181</v>
      </c>
      <c r="D31" s="26" t="s">
        <v>19</v>
      </c>
      <c r="E31" s="155">
        <v>32</v>
      </c>
      <c r="F31" s="155">
        <v>39</v>
      </c>
      <c r="G31" s="155">
        <v>37</v>
      </c>
      <c r="H31" s="155">
        <v>37</v>
      </c>
      <c r="I31" s="24">
        <f t="shared" si="0"/>
        <v>36.25</v>
      </c>
      <c r="J31" s="24">
        <f t="shared" si="1"/>
        <v>72.5</v>
      </c>
      <c r="K31" s="155">
        <v>58</v>
      </c>
      <c r="L31" s="155">
        <v>69</v>
      </c>
      <c r="M31" s="28">
        <v>66</v>
      </c>
      <c r="N31" s="30"/>
      <c r="O31" s="29">
        <f t="shared" si="2"/>
        <v>64.33</v>
      </c>
      <c r="P31" s="30">
        <v>40</v>
      </c>
      <c r="Q31" s="30">
        <v>42</v>
      </c>
      <c r="R31" s="28">
        <v>36</v>
      </c>
      <c r="S31" s="29">
        <f t="shared" si="3"/>
        <v>254.83</v>
      </c>
    </row>
    <row r="32" spans="1:19" s="28" customFormat="1" x14ac:dyDescent="0.25">
      <c r="A32" s="111" t="s">
        <v>192</v>
      </c>
      <c r="B32" s="111" t="s">
        <v>193</v>
      </c>
      <c r="C32" s="111" t="s">
        <v>136</v>
      </c>
      <c r="D32" s="26" t="s">
        <v>19</v>
      </c>
      <c r="E32" s="155">
        <v>23</v>
      </c>
      <c r="F32" s="155">
        <v>36</v>
      </c>
      <c r="G32" s="155">
        <v>37</v>
      </c>
      <c r="H32" s="155">
        <v>37</v>
      </c>
      <c r="I32" s="24">
        <f t="shared" si="0"/>
        <v>33.25</v>
      </c>
      <c r="J32" s="24">
        <f t="shared" si="1"/>
        <v>66.5</v>
      </c>
      <c r="K32" s="155">
        <v>59</v>
      </c>
      <c r="L32" s="155">
        <v>66</v>
      </c>
      <c r="M32" s="28">
        <v>72</v>
      </c>
      <c r="N32" s="30"/>
      <c r="O32" s="29">
        <f t="shared" si="2"/>
        <v>65.67</v>
      </c>
      <c r="P32" s="30">
        <v>40</v>
      </c>
      <c r="Q32" s="30">
        <v>42</v>
      </c>
      <c r="R32" s="28">
        <v>40</v>
      </c>
      <c r="S32" s="29">
        <f t="shared" si="3"/>
        <v>254.17</v>
      </c>
    </row>
    <row r="33" spans="1:19" s="28" customFormat="1" x14ac:dyDescent="0.25">
      <c r="A33" s="111" t="s">
        <v>208</v>
      </c>
      <c r="B33" s="111" t="s">
        <v>209</v>
      </c>
      <c r="C33" s="111" t="s">
        <v>203</v>
      </c>
      <c r="D33" s="26" t="s">
        <v>19</v>
      </c>
      <c r="E33" s="155">
        <v>32</v>
      </c>
      <c r="F33" s="155">
        <v>38</v>
      </c>
      <c r="G33" s="155">
        <v>37</v>
      </c>
      <c r="H33" s="155">
        <v>37</v>
      </c>
      <c r="I33" s="24">
        <f t="shared" si="0"/>
        <v>36</v>
      </c>
      <c r="J33" s="24">
        <f t="shared" si="1"/>
        <v>72</v>
      </c>
      <c r="K33" s="155">
        <v>45</v>
      </c>
      <c r="L33" s="155">
        <v>66</v>
      </c>
      <c r="M33" s="28">
        <v>67</v>
      </c>
      <c r="N33" s="30"/>
      <c r="O33" s="29">
        <f t="shared" si="2"/>
        <v>59.33</v>
      </c>
      <c r="P33" s="30">
        <v>40</v>
      </c>
      <c r="Q33" s="30">
        <v>40</v>
      </c>
      <c r="R33" s="28">
        <v>42</v>
      </c>
      <c r="S33" s="29">
        <f t="shared" si="3"/>
        <v>253.33</v>
      </c>
    </row>
    <row r="34" spans="1:19" s="28" customFormat="1" x14ac:dyDescent="0.25">
      <c r="A34" s="111" t="s">
        <v>205</v>
      </c>
      <c r="B34" s="111" t="s">
        <v>206</v>
      </c>
      <c r="C34" s="111" t="s">
        <v>124</v>
      </c>
      <c r="D34" s="26" t="s">
        <v>19</v>
      </c>
      <c r="E34" s="155">
        <v>32</v>
      </c>
      <c r="F34" s="155">
        <v>36</v>
      </c>
      <c r="G34" s="155">
        <v>36</v>
      </c>
      <c r="H34" s="155">
        <v>37</v>
      </c>
      <c r="I34" s="24">
        <f t="shared" si="0"/>
        <v>35.25</v>
      </c>
      <c r="J34" s="24">
        <f t="shared" si="1"/>
        <v>70.5</v>
      </c>
      <c r="K34" s="155">
        <v>47</v>
      </c>
      <c r="L34" s="155">
        <v>64</v>
      </c>
      <c r="M34" s="28">
        <v>67</v>
      </c>
      <c r="N34" s="30"/>
      <c r="O34" s="29">
        <f t="shared" si="2"/>
        <v>59.33</v>
      </c>
      <c r="P34" s="30">
        <v>40</v>
      </c>
      <c r="Q34" s="30">
        <v>42</v>
      </c>
      <c r="R34" s="28">
        <v>41</v>
      </c>
      <c r="S34" s="29">
        <f t="shared" si="3"/>
        <v>252.83</v>
      </c>
    </row>
    <row r="35" spans="1:19" s="28" customFormat="1" x14ac:dyDescent="0.25">
      <c r="A35" s="111" t="s">
        <v>262</v>
      </c>
      <c r="B35" s="111" t="s">
        <v>263</v>
      </c>
      <c r="C35" s="111" t="s">
        <v>171</v>
      </c>
      <c r="D35" s="26" t="s">
        <v>19</v>
      </c>
      <c r="E35" s="155">
        <v>32</v>
      </c>
      <c r="F35" s="155">
        <v>38</v>
      </c>
      <c r="G35" s="155">
        <v>37</v>
      </c>
      <c r="H35" s="155">
        <v>37</v>
      </c>
      <c r="I35" s="24">
        <f t="shared" si="0"/>
        <v>36</v>
      </c>
      <c r="J35" s="24">
        <f t="shared" si="1"/>
        <v>72</v>
      </c>
      <c r="K35" s="155">
        <v>59</v>
      </c>
      <c r="L35" s="155">
        <v>66</v>
      </c>
      <c r="M35" s="28">
        <v>72</v>
      </c>
      <c r="N35" s="30"/>
      <c r="O35" s="29">
        <f t="shared" si="2"/>
        <v>65.67</v>
      </c>
      <c r="P35" s="30">
        <v>40</v>
      </c>
      <c r="Q35" s="30">
        <v>33</v>
      </c>
      <c r="R35" s="28">
        <v>42</v>
      </c>
      <c r="S35" s="29">
        <f t="shared" si="3"/>
        <v>252.67</v>
      </c>
    </row>
    <row r="36" spans="1:19" s="28" customFormat="1" x14ac:dyDescent="0.25">
      <c r="A36" s="151" t="s">
        <v>219</v>
      </c>
      <c r="B36" s="151" t="s">
        <v>220</v>
      </c>
      <c r="C36" s="151" t="s">
        <v>221</v>
      </c>
      <c r="D36" s="26" t="s">
        <v>19</v>
      </c>
      <c r="E36" s="155">
        <v>28</v>
      </c>
      <c r="F36" s="155">
        <v>35</v>
      </c>
      <c r="G36" s="155">
        <v>36</v>
      </c>
      <c r="H36" s="155">
        <v>36</v>
      </c>
      <c r="I36" s="24">
        <f t="shared" si="0"/>
        <v>33.75</v>
      </c>
      <c r="J36" s="24">
        <f t="shared" si="1"/>
        <v>67.5</v>
      </c>
      <c r="K36" s="155">
        <v>61</v>
      </c>
      <c r="L36" s="155">
        <v>70</v>
      </c>
      <c r="M36" s="28">
        <v>61</v>
      </c>
      <c r="N36" s="30"/>
      <c r="O36" s="29">
        <f t="shared" si="2"/>
        <v>64</v>
      </c>
      <c r="P36" s="30">
        <v>40</v>
      </c>
      <c r="Q36" s="30">
        <v>38</v>
      </c>
      <c r="R36" s="28">
        <v>40</v>
      </c>
      <c r="S36" s="29">
        <f t="shared" si="3"/>
        <v>249.5</v>
      </c>
    </row>
    <row r="37" spans="1:19" s="28" customFormat="1" x14ac:dyDescent="0.25">
      <c r="A37" s="111" t="s">
        <v>257</v>
      </c>
      <c r="B37" s="111" t="s">
        <v>258</v>
      </c>
      <c r="C37" s="111" t="s">
        <v>146</v>
      </c>
      <c r="D37" s="26" t="s">
        <v>19</v>
      </c>
      <c r="E37" s="155">
        <v>32</v>
      </c>
      <c r="F37" s="155">
        <v>37</v>
      </c>
      <c r="G37" s="155">
        <v>34</v>
      </c>
      <c r="H37" s="155">
        <v>37</v>
      </c>
      <c r="I37" s="24">
        <f t="shared" si="0"/>
        <v>35</v>
      </c>
      <c r="J37" s="24">
        <f t="shared" si="1"/>
        <v>70</v>
      </c>
      <c r="K37" s="155">
        <v>61</v>
      </c>
      <c r="L37" s="155">
        <v>64</v>
      </c>
      <c r="M37" s="28">
        <v>69</v>
      </c>
      <c r="N37" s="30"/>
      <c r="O37" s="29">
        <f t="shared" si="2"/>
        <v>64.67</v>
      </c>
      <c r="P37" s="30">
        <v>40</v>
      </c>
      <c r="Q37" s="30">
        <v>32</v>
      </c>
      <c r="R37" s="28">
        <v>41</v>
      </c>
      <c r="S37" s="29">
        <f t="shared" si="3"/>
        <v>247.67</v>
      </c>
    </row>
    <row r="38" spans="1:19" s="28" customFormat="1" x14ac:dyDescent="0.25">
      <c r="A38" s="111" t="s">
        <v>245</v>
      </c>
      <c r="B38" s="111" t="s">
        <v>246</v>
      </c>
      <c r="C38" s="111" t="s">
        <v>124</v>
      </c>
      <c r="D38" s="26" t="s">
        <v>19</v>
      </c>
      <c r="E38" s="155">
        <v>26</v>
      </c>
      <c r="F38" s="155">
        <v>37</v>
      </c>
      <c r="G38" s="155">
        <v>34</v>
      </c>
      <c r="H38" s="155">
        <v>37</v>
      </c>
      <c r="I38" s="24">
        <f t="shared" si="0"/>
        <v>33.5</v>
      </c>
      <c r="J38" s="24">
        <f t="shared" si="1"/>
        <v>67</v>
      </c>
      <c r="K38" s="155">
        <v>39</v>
      </c>
      <c r="L38" s="155">
        <v>71</v>
      </c>
      <c r="M38" s="28">
        <v>65</v>
      </c>
      <c r="N38" s="30"/>
      <c r="O38" s="29">
        <f t="shared" si="2"/>
        <v>58.33</v>
      </c>
      <c r="P38" s="30">
        <v>40</v>
      </c>
      <c r="Q38" s="30">
        <v>36</v>
      </c>
      <c r="R38" s="28">
        <v>43</v>
      </c>
      <c r="S38" s="29">
        <f t="shared" si="3"/>
        <v>244.33</v>
      </c>
    </row>
    <row r="39" spans="1:19" s="28" customFormat="1" x14ac:dyDescent="0.25">
      <c r="A39" s="151" t="s">
        <v>229</v>
      </c>
      <c r="B39" s="151" t="s">
        <v>230</v>
      </c>
      <c r="C39" s="151" t="s">
        <v>113</v>
      </c>
      <c r="D39" s="26" t="s">
        <v>19</v>
      </c>
      <c r="E39" s="155">
        <v>26</v>
      </c>
      <c r="F39" s="155">
        <v>37</v>
      </c>
      <c r="G39" s="155">
        <v>33</v>
      </c>
      <c r="H39" s="155">
        <v>38</v>
      </c>
      <c r="I39" s="24">
        <f t="shared" si="0"/>
        <v>33.5</v>
      </c>
      <c r="J39" s="24">
        <f t="shared" si="1"/>
        <v>67</v>
      </c>
      <c r="K39" s="155">
        <v>64</v>
      </c>
      <c r="L39" s="155">
        <v>70</v>
      </c>
      <c r="M39" s="28">
        <v>57</v>
      </c>
      <c r="N39" s="30"/>
      <c r="O39" s="29">
        <f t="shared" si="2"/>
        <v>63.67</v>
      </c>
      <c r="P39" s="30">
        <v>40</v>
      </c>
      <c r="Q39" s="30">
        <v>37</v>
      </c>
      <c r="R39" s="28">
        <v>36</v>
      </c>
      <c r="S39" s="29">
        <f t="shared" si="3"/>
        <v>243.67</v>
      </c>
    </row>
    <row r="40" spans="1:19" s="28" customFormat="1" x14ac:dyDescent="0.25">
      <c r="A40" s="151" t="s">
        <v>823</v>
      </c>
      <c r="B40" s="111" t="s">
        <v>195</v>
      </c>
      <c r="C40" s="111" t="s">
        <v>196</v>
      </c>
      <c r="D40" s="26" t="s">
        <v>19</v>
      </c>
      <c r="E40" s="155">
        <v>28</v>
      </c>
      <c r="F40" s="155">
        <v>37</v>
      </c>
      <c r="G40" s="155">
        <v>35</v>
      </c>
      <c r="H40" s="155">
        <v>38</v>
      </c>
      <c r="I40" s="24">
        <f t="shared" si="0"/>
        <v>34.5</v>
      </c>
      <c r="J40" s="24">
        <f t="shared" si="1"/>
        <v>69</v>
      </c>
      <c r="K40" s="155">
        <v>62</v>
      </c>
      <c r="L40" s="155">
        <v>63</v>
      </c>
      <c r="M40" s="28">
        <v>73</v>
      </c>
      <c r="N40" s="30"/>
      <c r="O40" s="29">
        <f t="shared" si="2"/>
        <v>66</v>
      </c>
      <c r="P40" s="30">
        <v>20</v>
      </c>
      <c r="Q40" s="30">
        <v>43</v>
      </c>
      <c r="R40" s="28">
        <v>43</v>
      </c>
      <c r="S40" s="29">
        <f t="shared" si="3"/>
        <v>241</v>
      </c>
    </row>
    <row r="41" spans="1:19" s="28" customFormat="1" x14ac:dyDescent="0.25">
      <c r="A41" s="111" t="s">
        <v>242</v>
      </c>
      <c r="B41" s="111" t="s">
        <v>243</v>
      </c>
      <c r="C41" s="111" t="s">
        <v>153</v>
      </c>
      <c r="D41" s="26" t="s">
        <v>19</v>
      </c>
      <c r="E41" s="155">
        <v>26</v>
      </c>
      <c r="F41" s="155">
        <v>34</v>
      </c>
      <c r="G41" s="155">
        <v>34</v>
      </c>
      <c r="H41" s="155">
        <v>35</v>
      </c>
      <c r="I41" s="24">
        <f t="shared" si="0"/>
        <v>32.25</v>
      </c>
      <c r="J41" s="24">
        <f t="shared" si="1"/>
        <v>64.5</v>
      </c>
      <c r="K41" s="155">
        <v>45</v>
      </c>
      <c r="L41" s="155">
        <v>62</v>
      </c>
      <c r="M41" s="28">
        <v>74</v>
      </c>
      <c r="N41" s="30"/>
      <c r="O41" s="29">
        <f t="shared" si="2"/>
        <v>60.33</v>
      </c>
      <c r="P41" s="30">
        <v>40</v>
      </c>
      <c r="Q41" s="30">
        <v>36</v>
      </c>
      <c r="R41" s="28">
        <v>38</v>
      </c>
      <c r="S41" s="29">
        <f t="shared" si="3"/>
        <v>238.83</v>
      </c>
    </row>
    <row r="42" spans="1:19" s="28" customFormat="1" x14ac:dyDescent="0.25">
      <c r="A42" s="151" t="s">
        <v>226</v>
      </c>
      <c r="B42" s="151" t="s">
        <v>227</v>
      </c>
      <c r="C42" s="151" t="s">
        <v>116</v>
      </c>
      <c r="D42" s="26" t="s">
        <v>19</v>
      </c>
      <c r="E42" s="155">
        <v>28</v>
      </c>
      <c r="F42" s="155">
        <v>39</v>
      </c>
      <c r="G42" s="155">
        <v>34</v>
      </c>
      <c r="H42" s="155">
        <v>37</v>
      </c>
      <c r="I42" s="24">
        <f t="shared" si="0"/>
        <v>34.5</v>
      </c>
      <c r="J42" s="24">
        <f t="shared" si="1"/>
        <v>69</v>
      </c>
      <c r="K42" s="155">
        <v>54</v>
      </c>
      <c r="L42" s="155">
        <v>61</v>
      </c>
      <c r="M42" s="28">
        <v>66</v>
      </c>
      <c r="N42" s="30"/>
      <c r="O42" s="29">
        <f t="shared" si="2"/>
        <v>60.33</v>
      </c>
      <c r="P42" s="30">
        <v>30</v>
      </c>
      <c r="Q42" s="30">
        <v>33</v>
      </c>
      <c r="R42" s="28">
        <v>46</v>
      </c>
      <c r="S42" s="29">
        <f t="shared" si="3"/>
        <v>238.33</v>
      </c>
    </row>
    <row r="43" spans="1:19" s="28" customFormat="1" x14ac:dyDescent="0.25">
      <c r="A43" s="151" t="s">
        <v>232</v>
      </c>
      <c r="B43" s="151" t="s">
        <v>233</v>
      </c>
      <c r="C43" s="151" t="s">
        <v>128</v>
      </c>
      <c r="D43" s="26" t="s">
        <v>19</v>
      </c>
      <c r="E43" s="155">
        <v>27</v>
      </c>
      <c r="F43" s="155">
        <v>33</v>
      </c>
      <c r="G43" s="155">
        <v>28</v>
      </c>
      <c r="H43" s="155">
        <v>34</v>
      </c>
      <c r="I43" s="24">
        <f t="shared" si="0"/>
        <v>30.5</v>
      </c>
      <c r="J43" s="24">
        <f t="shared" si="1"/>
        <v>61</v>
      </c>
      <c r="K43" s="155">
        <v>43</v>
      </c>
      <c r="L43" s="155">
        <v>62</v>
      </c>
      <c r="M43" s="28">
        <v>65</v>
      </c>
      <c r="N43" s="30"/>
      <c r="O43" s="29">
        <f t="shared" si="2"/>
        <v>56.67</v>
      </c>
      <c r="P43" s="30">
        <v>40</v>
      </c>
      <c r="Q43" s="30">
        <v>39</v>
      </c>
      <c r="R43" s="28">
        <v>41</v>
      </c>
      <c r="S43" s="29">
        <f t="shared" si="3"/>
        <v>237.67</v>
      </c>
    </row>
    <row r="44" spans="1:19" s="28" customFormat="1" x14ac:dyDescent="0.25">
      <c r="A44" s="111" t="s">
        <v>235</v>
      </c>
      <c r="B44" s="111" t="s">
        <v>236</v>
      </c>
      <c r="C44" s="111" t="s">
        <v>132</v>
      </c>
      <c r="D44" s="26" t="s">
        <v>19</v>
      </c>
      <c r="E44" s="155">
        <v>28</v>
      </c>
      <c r="F44" s="155">
        <v>35</v>
      </c>
      <c r="G44" s="155">
        <v>38</v>
      </c>
      <c r="H44" s="155">
        <v>35</v>
      </c>
      <c r="I44" s="24">
        <f t="shared" si="0"/>
        <v>34</v>
      </c>
      <c r="J44" s="24">
        <f t="shared" si="1"/>
        <v>68</v>
      </c>
      <c r="K44" s="155">
        <v>44</v>
      </c>
      <c r="L44" s="155">
        <v>55</v>
      </c>
      <c r="M44" s="28">
        <v>62</v>
      </c>
      <c r="N44" s="30"/>
      <c r="O44" s="29">
        <f t="shared" si="2"/>
        <v>53.67</v>
      </c>
      <c r="P44" s="30">
        <v>40</v>
      </c>
      <c r="Q44" s="30">
        <v>33</v>
      </c>
      <c r="R44" s="28">
        <v>41</v>
      </c>
      <c r="S44" s="29">
        <f t="shared" si="3"/>
        <v>235.67</v>
      </c>
    </row>
    <row r="45" spans="1:19" s="28" customFormat="1" x14ac:dyDescent="0.25">
      <c r="A45" s="111" t="s">
        <v>216</v>
      </c>
      <c r="B45" s="111" t="s">
        <v>217</v>
      </c>
      <c r="C45" s="111" t="s">
        <v>157</v>
      </c>
      <c r="D45" s="26" t="s">
        <v>19</v>
      </c>
      <c r="E45" s="155">
        <v>30</v>
      </c>
      <c r="F45" s="155">
        <v>35</v>
      </c>
      <c r="G45" s="155">
        <v>33</v>
      </c>
      <c r="H45" s="155">
        <v>34</v>
      </c>
      <c r="I45" s="24">
        <f t="shared" si="0"/>
        <v>33</v>
      </c>
      <c r="J45" s="24">
        <f t="shared" si="1"/>
        <v>66</v>
      </c>
      <c r="K45" s="155">
        <v>53</v>
      </c>
      <c r="L45" s="155">
        <v>53</v>
      </c>
      <c r="M45" s="28">
        <v>51</v>
      </c>
      <c r="N45" s="30"/>
      <c r="O45" s="29">
        <f t="shared" si="2"/>
        <v>52.33</v>
      </c>
      <c r="P45" s="30">
        <v>40</v>
      </c>
      <c r="Q45" s="30">
        <v>39</v>
      </c>
      <c r="R45" s="28">
        <v>34</v>
      </c>
      <c r="S45" s="29">
        <f t="shared" si="3"/>
        <v>231.33</v>
      </c>
    </row>
    <row r="46" spans="1:19" s="28" customFormat="1" x14ac:dyDescent="0.25">
      <c r="A46" s="111" t="s">
        <v>251</v>
      </c>
      <c r="B46" s="111" t="s">
        <v>252</v>
      </c>
      <c r="C46" s="111" t="s">
        <v>120</v>
      </c>
      <c r="D46" s="26" t="s">
        <v>19</v>
      </c>
      <c r="E46" s="155">
        <v>28</v>
      </c>
      <c r="F46" s="155">
        <v>37</v>
      </c>
      <c r="G46" s="155">
        <v>31</v>
      </c>
      <c r="H46" s="155">
        <v>33</v>
      </c>
      <c r="I46" s="24">
        <f t="shared" si="0"/>
        <v>32.25</v>
      </c>
      <c r="J46" s="24">
        <f t="shared" si="1"/>
        <v>64.5</v>
      </c>
      <c r="K46" s="155">
        <v>62</v>
      </c>
      <c r="L46" s="155">
        <v>66</v>
      </c>
      <c r="M46" s="28">
        <v>69</v>
      </c>
      <c r="N46" s="30"/>
      <c r="O46" s="29">
        <f t="shared" si="2"/>
        <v>65.67</v>
      </c>
      <c r="P46" s="30">
        <v>30</v>
      </c>
      <c r="Q46" s="30">
        <v>35</v>
      </c>
      <c r="R46" s="28">
        <v>36</v>
      </c>
      <c r="S46" s="29">
        <f t="shared" si="3"/>
        <v>231.17</v>
      </c>
    </row>
    <row r="47" spans="1:19" s="28" customFormat="1" x14ac:dyDescent="0.25">
      <c r="A47" s="151" t="s">
        <v>223</v>
      </c>
      <c r="B47" s="151" t="s">
        <v>224</v>
      </c>
      <c r="C47" s="151" t="s">
        <v>171</v>
      </c>
      <c r="D47" s="26" t="s">
        <v>19</v>
      </c>
      <c r="E47" s="155">
        <v>28</v>
      </c>
      <c r="F47" s="155">
        <v>36</v>
      </c>
      <c r="G47" s="155">
        <v>35</v>
      </c>
      <c r="H47" s="155">
        <v>36</v>
      </c>
      <c r="I47" s="24">
        <f t="shared" si="0"/>
        <v>33.75</v>
      </c>
      <c r="J47" s="24">
        <f t="shared" si="1"/>
        <v>67.5</v>
      </c>
      <c r="K47" s="155">
        <v>63</v>
      </c>
      <c r="L47" s="155">
        <v>72</v>
      </c>
      <c r="M47" s="28">
        <v>60</v>
      </c>
      <c r="N47" s="30"/>
      <c r="O47" s="29">
        <f t="shared" si="2"/>
        <v>65</v>
      </c>
      <c r="P47" s="30">
        <v>40</v>
      </c>
      <c r="Q47" s="30">
        <v>23</v>
      </c>
      <c r="R47" s="28">
        <v>34</v>
      </c>
      <c r="S47" s="29">
        <f t="shared" si="3"/>
        <v>229.5</v>
      </c>
    </row>
    <row r="48" spans="1:19" s="28" customFormat="1" x14ac:dyDescent="0.25">
      <c r="A48" s="111" t="s">
        <v>248</v>
      </c>
      <c r="B48" s="111" t="s">
        <v>249</v>
      </c>
      <c r="C48" s="111" t="s">
        <v>164</v>
      </c>
      <c r="D48" s="26" t="s">
        <v>19</v>
      </c>
      <c r="E48" s="155">
        <v>32</v>
      </c>
      <c r="F48" s="155">
        <v>37</v>
      </c>
      <c r="G48" s="155">
        <v>37</v>
      </c>
      <c r="H48" s="155">
        <v>36</v>
      </c>
      <c r="I48" s="24">
        <f t="shared" si="0"/>
        <v>35.5</v>
      </c>
      <c r="J48" s="24">
        <f t="shared" si="1"/>
        <v>71</v>
      </c>
      <c r="K48" s="155">
        <v>64</v>
      </c>
      <c r="L48" s="155">
        <v>60</v>
      </c>
      <c r="M48" s="28">
        <v>0</v>
      </c>
      <c r="N48" s="30"/>
      <c r="O48" s="29">
        <f t="shared" si="2"/>
        <v>41.33</v>
      </c>
      <c r="P48" s="30">
        <v>40</v>
      </c>
      <c r="Q48" s="30">
        <v>35</v>
      </c>
      <c r="R48" s="28">
        <v>42</v>
      </c>
      <c r="S48" s="29">
        <f t="shared" si="3"/>
        <v>229.33</v>
      </c>
    </row>
    <row r="49" spans="1:19" s="28" customFormat="1" x14ac:dyDescent="0.25">
      <c r="A49" s="111" t="s">
        <v>213</v>
      </c>
      <c r="B49" s="111" t="s">
        <v>214</v>
      </c>
      <c r="C49" s="111" t="s">
        <v>175</v>
      </c>
      <c r="D49" s="26" t="s">
        <v>19</v>
      </c>
      <c r="E49" s="155">
        <v>30</v>
      </c>
      <c r="F49" s="155">
        <v>35</v>
      </c>
      <c r="G49" s="155">
        <v>37</v>
      </c>
      <c r="H49" s="155">
        <v>34</v>
      </c>
      <c r="I49" s="24">
        <f t="shared" si="0"/>
        <v>34</v>
      </c>
      <c r="J49" s="24">
        <f t="shared" si="1"/>
        <v>68</v>
      </c>
      <c r="K49" s="155">
        <v>45</v>
      </c>
      <c r="L49" s="155">
        <v>52</v>
      </c>
      <c r="M49" s="28">
        <v>59</v>
      </c>
      <c r="N49" s="30"/>
      <c r="O49" s="29">
        <f t="shared" si="2"/>
        <v>52</v>
      </c>
      <c r="P49" s="30">
        <v>10</v>
      </c>
      <c r="Q49" s="30">
        <v>44</v>
      </c>
      <c r="R49" s="28">
        <v>38</v>
      </c>
      <c r="S49" s="29">
        <f t="shared" si="3"/>
        <v>212</v>
      </c>
    </row>
    <row r="50" spans="1:19" x14ac:dyDescent="0.25">
      <c r="A50" s="111" t="s">
        <v>238</v>
      </c>
      <c r="B50" s="111" t="s">
        <v>239</v>
      </c>
      <c r="C50" s="111" t="s">
        <v>240</v>
      </c>
      <c r="D50" s="26" t="s">
        <v>19</v>
      </c>
      <c r="E50" s="155">
        <v>27</v>
      </c>
      <c r="F50" s="155">
        <v>38</v>
      </c>
      <c r="G50" s="155">
        <v>35</v>
      </c>
      <c r="H50" s="155">
        <v>33</v>
      </c>
      <c r="I50" s="24">
        <f t="shared" si="0"/>
        <v>33.25</v>
      </c>
      <c r="J50" s="24">
        <f t="shared" si="1"/>
        <v>66.5</v>
      </c>
      <c r="K50" s="155">
        <v>61.5</v>
      </c>
      <c r="L50" s="155">
        <v>47</v>
      </c>
      <c r="M50" s="28">
        <v>0</v>
      </c>
      <c r="N50" s="30"/>
      <c r="O50" s="29">
        <f t="shared" si="2"/>
        <v>36.17</v>
      </c>
      <c r="P50" s="30">
        <v>40</v>
      </c>
      <c r="Q50" s="30">
        <v>36</v>
      </c>
      <c r="R50" s="28">
        <v>33</v>
      </c>
      <c r="S50" s="29">
        <f t="shared" si="3"/>
        <v>211.67</v>
      </c>
    </row>
    <row r="51" spans="1:19" s="221" customFormat="1" x14ac:dyDescent="0.25">
      <c r="A51" s="218" t="s">
        <v>306</v>
      </c>
      <c r="B51" s="218" t="s">
        <v>307</v>
      </c>
      <c r="C51" s="218" t="s">
        <v>132</v>
      </c>
      <c r="D51" s="219" t="s">
        <v>20</v>
      </c>
      <c r="E51" s="222">
        <v>36</v>
      </c>
      <c r="F51" s="222">
        <v>36</v>
      </c>
      <c r="G51" s="222">
        <v>36</v>
      </c>
      <c r="H51" s="222">
        <v>38</v>
      </c>
      <c r="I51" s="223">
        <f t="shared" si="0"/>
        <v>36.5</v>
      </c>
      <c r="J51" s="223">
        <f t="shared" si="1"/>
        <v>73</v>
      </c>
      <c r="K51" s="222">
        <v>73</v>
      </c>
      <c r="L51" s="222">
        <v>67</v>
      </c>
      <c r="M51" s="221">
        <v>72</v>
      </c>
      <c r="N51" s="220"/>
      <c r="O51" s="224">
        <f t="shared" si="2"/>
        <v>70.67</v>
      </c>
      <c r="P51" s="220">
        <v>40</v>
      </c>
      <c r="Q51" s="225">
        <v>41</v>
      </c>
      <c r="R51" s="221">
        <v>43</v>
      </c>
      <c r="S51" s="224">
        <f t="shared" si="3"/>
        <v>267.67</v>
      </c>
    </row>
    <row r="52" spans="1:19" x14ac:dyDescent="0.25">
      <c r="A52" s="111" t="s">
        <v>314</v>
      </c>
      <c r="B52" s="111" t="s">
        <v>315</v>
      </c>
      <c r="C52" s="111" t="s">
        <v>128</v>
      </c>
      <c r="D52" s="26" t="s">
        <v>20</v>
      </c>
      <c r="E52" s="155">
        <v>37</v>
      </c>
      <c r="F52" s="155">
        <v>36</v>
      </c>
      <c r="G52" s="155">
        <v>36</v>
      </c>
      <c r="H52" s="155">
        <v>38</v>
      </c>
      <c r="I52" s="24">
        <f t="shared" si="0"/>
        <v>36.75</v>
      </c>
      <c r="J52" s="24">
        <f t="shared" si="1"/>
        <v>73.5</v>
      </c>
      <c r="K52" s="155">
        <v>67</v>
      </c>
      <c r="L52" s="155">
        <v>75</v>
      </c>
      <c r="M52" s="28">
        <v>76</v>
      </c>
      <c r="N52" s="30"/>
      <c r="O52" s="29">
        <f t="shared" si="2"/>
        <v>72.67</v>
      </c>
      <c r="P52" s="30">
        <v>40</v>
      </c>
      <c r="Q52" s="167">
        <v>44</v>
      </c>
      <c r="R52" s="28">
        <v>37</v>
      </c>
      <c r="S52" s="29">
        <f t="shared" si="3"/>
        <v>267.17</v>
      </c>
    </row>
    <row r="53" spans="1:19" s="28" customFormat="1" x14ac:dyDescent="0.25">
      <c r="A53" s="111" t="s">
        <v>311</v>
      </c>
      <c r="B53" s="111" t="s">
        <v>312</v>
      </c>
      <c r="C53" s="111" t="s">
        <v>136</v>
      </c>
      <c r="D53" s="26" t="s">
        <v>20</v>
      </c>
      <c r="E53" s="155">
        <v>36</v>
      </c>
      <c r="F53" s="155">
        <v>33</v>
      </c>
      <c r="G53" s="155">
        <v>38</v>
      </c>
      <c r="H53" s="155">
        <v>35</v>
      </c>
      <c r="I53" s="24">
        <f t="shared" si="0"/>
        <v>35.5</v>
      </c>
      <c r="J53" s="24">
        <f t="shared" si="1"/>
        <v>71</v>
      </c>
      <c r="K53" s="155">
        <v>69</v>
      </c>
      <c r="L53" s="155">
        <v>74</v>
      </c>
      <c r="M53" s="28">
        <v>70</v>
      </c>
      <c r="N53" s="30"/>
      <c r="O53" s="29">
        <f t="shared" si="2"/>
        <v>71</v>
      </c>
      <c r="P53" s="30">
        <v>40</v>
      </c>
      <c r="Q53" s="167">
        <v>42.5</v>
      </c>
      <c r="R53" s="28">
        <v>40</v>
      </c>
      <c r="S53" s="29">
        <f t="shared" si="3"/>
        <v>264.5</v>
      </c>
    </row>
    <row r="54" spans="1:19" s="28" customFormat="1" x14ac:dyDescent="0.25">
      <c r="A54" s="111" t="s">
        <v>276</v>
      </c>
      <c r="B54" s="111" t="s">
        <v>277</v>
      </c>
      <c r="C54" s="111" t="s">
        <v>181</v>
      </c>
      <c r="D54" s="26" t="s">
        <v>20</v>
      </c>
      <c r="E54" s="155">
        <v>38</v>
      </c>
      <c r="F54" s="155">
        <v>38</v>
      </c>
      <c r="G54" s="155">
        <v>39</v>
      </c>
      <c r="H54" s="155">
        <v>38</v>
      </c>
      <c r="I54" s="24">
        <f t="shared" si="0"/>
        <v>38.25</v>
      </c>
      <c r="J54" s="24">
        <f t="shared" si="1"/>
        <v>76.5</v>
      </c>
      <c r="K54" s="155">
        <v>72</v>
      </c>
      <c r="L54" s="155">
        <v>71</v>
      </c>
      <c r="M54" s="28">
        <v>66</v>
      </c>
      <c r="N54" s="30"/>
      <c r="O54" s="29">
        <f t="shared" si="2"/>
        <v>69.67</v>
      </c>
      <c r="P54" s="30">
        <v>30</v>
      </c>
      <c r="Q54" s="167">
        <v>44</v>
      </c>
      <c r="R54" s="28">
        <v>42</v>
      </c>
      <c r="S54" s="29">
        <f t="shared" si="3"/>
        <v>262.17</v>
      </c>
    </row>
    <row r="55" spans="1:19" s="28" customFormat="1" x14ac:dyDescent="0.25">
      <c r="A55" s="151" t="s">
        <v>821</v>
      </c>
      <c r="B55" s="111" t="s">
        <v>295</v>
      </c>
      <c r="C55" s="111" t="s">
        <v>113</v>
      </c>
      <c r="D55" s="26" t="s">
        <v>20</v>
      </c>
      <c r="E55" s="155">
        <v>36</v>
      </c>
      <c r="F55" s="155">
        <v>36</v>
      </c>
      <c r="G55" s="155">
        <v>37</v>
      </c>
      <c r="H55" s="155">
        <v>37</v>
      </c>
      <c r="I55" s="24">
        <f t="shared" si="0"/>
        <v>36.5</v>
      </c>
      <c r="J55" s="24">
        <f t="shared" si="1"/>
        <v>73</v>
      </c>
      <c r="K55" s="155">
        <v>75</v>
      </c>
      <c r="L55" s="155">
        <v>74</v>
      </c>
      <c r="M55" s="28">
        <v>74</v>
      </c>
      <c r="N55" s="30"/>
      <c r="O55" s="29">
        <f t="shared" si="2"/>
        <v>74.33</v>
      </c>
      <c r="P55" s="30">
        <v>40</v>
      </c>
      <c r="Q55" s="167">
        <v>37</v>
      </c>
      <c r="R55" s="28">
        <v>36</v>
      </c>
      <c r="S55" s="29">
        <f t="shared" si="3"/>
        <v>260.33</v>
      </c>
    </row>
    <row r="56" spans="1:19" s="28" customFormat="1" x14ac:dyDescent="0.25">
      <c r="A56" s="111" t="s">
        <v>286</v>
      </c>
      <c r="B56" s="111" t="s">
        <v>287</v>
      </c>
      <c r="C56" s="111" t="s">
        <v>181</v>
      </c>
      <c r="D56" s="26" t="s">
        <v>20</v>
      </c>
      <c r="E56" s="155">
        <v>38</v>
      </c>
      <c r="F56" s="155">
        <v>37</v>
      </c>
      <c r="G56" s="155">
        <v>35</v>
      </c>
      <c r="H56" s="155">
        <v>35</v>
      </c>
      <c r="I56" s="24">
        <f t="shared" si="0"/>
        <v>36.25</v>
      </c>
      <c r="J56" s="24">
        <f t="shared" si="1"/>
        <v>72.5</v>
      </c>
      <c r="K56" s="155">
        <v>65</v>
      </c>
      <c r="L56" s="155">
        <v>67</v>
      </c>
      <c r="M56" s="155">
        <v>70</v>
      </c>
      <c r="N56" s="30"/>
      <c r="O56" s="29">
        <f t="shared" si="2"/>
        <v>67.33</v>
      </c>
      <c r="P56" s="30">
        <v>40</v>
      </c>
      <c r="Q56" s="167">
        <v>41</v>
      </c>
      <c r="R56" s="28">
        <v>38</v>
      </c>
      <c r="S56" s="29">
        <f t="shared" si="3"/>
        <v>258.83</v>
      </c>
    </row>
    <row r="57" spans="1:19" s="28" customFormat="1" x14ac:dyDescent="0.25">
      <c r="A57" s="111" t="s">
        <v>273</v>
      </c>
      <c r="B57" s="111" t="s">
        <v>274</v>
      </c>
      <c r="C57" s="111" t="s">
        <v>120</v>
      </c>
      <c r="D57" s="26" t="s">
        <v>20</v>
      </c>
      <c r="E57" s="155">
        <v>38</v>
      </c>
      <c r="F57" s="155">
        <v>33</v>
      </c>
      <c r="G57" s="155">
        <v>36</v>
      </c>
      <c r="H57" s="155">
        <v>36</v>
      </c>
      <c r="I57" s="24">
        <f t="shared" si="0"/>
        <v>35.75</v>
      </c>
      <c r="J57" s="24">
        <f t="shared" si="1"/>
        <v>71.5</v>
      </c>
      <c r="K57" s="155">
        <v>60</v>
      </c>
      <c r="L57" s="155">
        <v>68</v>
      </c>
      <c r="M57" s="28">
        <v>66</v>
      </c>
      <c r="N57" s="30"/>
      <c r="O57" s="29">
        <f t="shared" si="2"/>
        <v>64.67</v>
      </c>
      <c r="P57" s="30">
        <v>40</v>
      </c>
      <c r="Q57" s="167">
        <v>37.5</v>
      </c>
      <c r="R57" s="28">
        <v>43</v>
      </c>
      <c r="S57" s="29">
        <f t="shared" si="3"/>
        <v>256.67</v>
      </c>
    </row>
    <row r="58" spans="1:19" s="28" customFormat="1" x14ac:dyDescent="0.25">
      <c r="A58" s="111" t="s">
        <v>303</v>
      </c>
      <c r="B58" s="111" t="s">
        <v>304</v>
      </c>
      <c r="C58" s="111" t="s">
        <v>124</v>
      </c>
      <c r="D58" s="26" t="s">
        <v>20</v>
      </c>
      <c r="E58" s="155">
        <v>35</v>
      </c>
      <c r="F58" s="155">
        <v>36</v>
      </c>
      <c r="G58" s="155">
        <v>38</v>
      </c>
      <c r="H58" s="155">
        <v>38</v>
      </c>
      <c r="I58" s="24">
        <f t="shared" si="0"/>
        <v>36.75</v>
      </c>
      <c r="J58" s="24">
        <f t="shared" si="1"/>
        <v>73.5</v>
      </c>
      <c r="K58" s="155">
        <v>60</v>
      </c>
      <c r="L58" s="155">
        <v>65</v>
      </c>
      <c r="M58" s="28">
        <v>71</v>
      </c>
      <c r="N58" s="30"/>
      <c r="O58" s="29">
        <f t="shared" si="2"/>
        <v>65.33</v>
      </c>
      <c r="P58" s="30">
        <v>40</v>
      </c>
      <c r="Q58" s="167">
        <v>38</v>
      </c>
      <c r="R58" s="28">
        <v>39</v>
      </c>
      <c r="S58" s="29">
        <f t="shared" si="3"/>
        <v>255.83</v>
      </c>
    </row>
    <row r="59" spans="1:19" s="28" customFormat="1" x14ac:dyDescent="0.25">
      <c r="A59" s="111" t="s">
        <v>270</v>
      </c>
      <c r="B59" s="111" t="s">
        <v>271</v>
      </c>
      <c r="C59" s="111" t="s">
        <v>203</v>
      </c>
      <c r="D59" s="26" t="s">
        <v>20</v>
      </c>
      <c r="E59" s="155">
        <v>37</v>
      </c>
      <c r="F59" s="155">
        <v>34</v>
      </c>
      <c r="G59" s="155">
        <v>36</v>
      </c>
      <c r="H59" s="155">
        <v>38</v>
      </c>
      <c r="I59" s="24">
        <f t="shared" si="0"/>
        <v>36.25</v>
      </c>
      <c r="J59" s="24">
        <f t="shared" si="1"/>
        <v>72.5</v>
      </c>
      <c r="K59" s="155">
        <v>71</v>
      </c>
      <c r="L59" s="155">
        <v>66</v>
      </c>
      <c r="M59" s="28">
        <v>67</v>
      </c>
      <c r="N59" s="30"/>
      <c r="O59" s="29">
        <f t="shared" si="2"/>
        <v>68</v>
      </c>
      <c r="P59" s="30">
        <v>40</v>
      </c>
      <c r="Q59" s="30">
        <v>37</v>
      </c>
      <c r="R59" s="28">
        <v>37</v>
      </c>
      <c r="S59" s="29">
        <f t="shared" si="3"/>
        <v>254.5</v>
      </c>
    </row>
    <row r="60" spans="1:19" s="28" customFormat="1" x14ac:dyDescent="0.25">
      <c r="A60" s="111" t="s">
        <v>335</v>
      </c>
      <c r="B60" s="111" t="s">
        <v>293</v>
      </c>
      <c r="C60" s="111" t="s">
        <v>149</v>
      </c>
      <c r="D60" s="26" t="s">
        <v>20</v>
      </c>
      <c r="E60" s="155">
        <v>37</v>
      </c>
      <c r="F60" s="155">
        <v>35</v>
      </c>
      <c r="G60" s="155">
        <v>37</v>
      </c>
      <c r="H60" s="155">
        <v>37</v>
      </c>
      <c r="I60" s="24">
        <f t="shared" si="0"/>
        <v>36.5</v>
      </c>
      <c r="J60" s="24">
        <f t="shared" si="1"/>
        <v>73</v>
      </c>
      <c r="K60" s="155">
        <v>52</v>
      </c>
      <c r="L60" s="155">
        <v>68</v>
      </c>
      <c r="M60" s="28">
        <v>72</v>
      </c>
      <c r="N60" s="30"/>
      <c r="O60" s="29">
        <f t="shared" si="2"/>
        <v>64</v>
      </c>
      <c r="P60" s="30">
        <v>40</v>
      </c>
      <c r="Q60" s="167">
        <v>32.5</v>
      </c>
      <c r="R60" s="28">
        <v>43</v>
      </c>
      <c r="S60" s="29">
        <f t="shared" si="3"/>
        <v>252.5</v>
      </c>
    </row>
    <row r="61" spans="1:19" s="28" customFormat="1" x14ac:dyDescent="0.25">
      <c r="A61" s="111" t="s">
        <v>329</v>
      </c>
      <c r="B61" s="111" t="s">
        <v>330</v>
      </c>
      <c r="C61" s="111" t="s">
        <v>113</v>
      </c>
      <c r="D61" s="26" t="s">
        <v>20</v>
      </c>
      <c r="E61" s="155">
        <v>38</v>
      </c>
      <c r="F61" s="155">
        <v>36</v>
      </c>
      <c r="G61" s="155">
        <v>37</v>
      </c>
      <c r="H61" s="155">
        <v>33</v>
      </c>
      <c r="I61" s="24">
        <f t="shared" si="0"/>
        <v>36</v>
      </c>
      <c r="J61" s="24">
        <f t="shared" si="1"/>
        <v>72</v>
      </c>
      <c r="K61" s="155">
        <v>69</v>
      </c>
      <c r="L61" s="155">
        <v>67</v>
      </c>
      <c r="M61" s="28">
        <v>66</v>
      </c>
      <c r="N61" s="30"/>
      <c r="O61" s="29">
        <f t="shared" si="2"/>
        <v>67.33</v>
      </c>
      <c r="P61" s="30">
        <v>30</v>
      </c>
      <c r="Q61" s="167">
        <v>40</v>
      </c>
      <c r="R61" s="28">
        <v>42</v>
      </c>
      <c r="S61" s="29">
        <f t="shared" si="3"/>
        <v>251.33</v>
      </c>
    </row>
    <row r="62" spans="1:19" s="28" customFormat="1" x14ac:dyDescent="0.25">
      <c r="A62" s="111" t="s">
        <v>279</v>
      </c>
      <c r="B62" s="111" t="s">
        <v>280</v>
      </c>
      <c r="C62" s="111" t="s">
        <v>128</v>
      </c>
      <c r="D62" s="26" t="s">
        <v>20</v>
      </c>
      <c r="E62" s="155">
        <v>35</v>
      </c>
      <c r="F62" s="155">
        <v>37</v>
      </c>
      <c r="G62" s="155">
        <v>34</v>
      </c>
      <c r="H62" s="155">
        <v>35</v>
      </c>
      <c r="I62" s="24">
        <f t="shared" si="0"/>
        <v>35.25</v>
      </c>
      <c r="J62" s="24">
        <f t="shared" si="1"/>
        <v>70.5</v>
      </c>
      <c r="K62" s="155">
        <v>57</v>
      </c>
      <c r="L62" s="155">
        <v>68</v>
      </c>
      <c r="M62" s="28">
        <v>68</v>
      </c>
      <c r="N62" s="30"/>
      <c r="O62" s="29">
        <f t="shared" si="2"/>
        <v>64.33</v>
      </c>
      <c r="P62" s="30">
        <v>40</v>
      </c>
      <c r="Q62" s="167">
        <v>38</v>
      </c>
      <c r="R62" s="28">
        <v>37</v>
      </c>
      <c r="S62" s="29">
        <f t="shared" si="3"/>
        <v>249.83</v>
      </c>
    </row>
    <row r="63" spans="1:19" s="28" customFormat="1" x14ac:dyDescent="0.25">
      <c r="A63" s="111" t="s">
        <v>292</v>
      </c>
      <c r="B63" s="111" t="s">
        <v>293</v>
      </c>
      <c r="C63" s="111" t="s">
        <v>120</v>
      </c>
      <c r="D63" s="26" t="s">
        <v>20</v>
      </c>
      <c r="E63" s="155">
        <v>38</v>
      </c>
      <c r="F63" s="155">
        <v>35</v>
      </c>
      <c r="G63" s="155">
        <v>36</v>
      </c>
      <c r="H63" s="155">
        <v>33</v>
      </c>
      <c r="I63" s="24">
        <f t="shared" si="0"/>
        <v>35.5</v>
      </c>
      <c r="J63" s="24">
        <f t="shared" si="1"/>
        <v>71</v>
      </c>
      <c r="K63" s="155">
        <v>64</v>
      </c>
      <c r="L63" s="155">
        <v>54</v>
      </c>
      <c r="M63" s="28">
        <v>65</v>
      </c>
      <c r="N63" s="30"/>
      <c r="O63" s="29">
        <f t="shared" si="2"/>
        <v>61</v>
      </c>
      <c r="P63" s="30">
        <v>40</v>
      </c>
      <c r="Q63" s="167">
        <v>37</v>
      </c>
      <c r="R63" s="28">
        <v>40</v>
      </c>
      <c r="S63" s="29">
        <f t="shared" si="3"/>
        <v>249</v>
      </c>
    </row>
    <row r="64" spans="1:19" s="28" customFormat="1" x14ac:dyDescent="0.25">
      <c r="A64" s="111" t="s">
        <v>323</v>
      </c>
      <c r="B64" s="111" t="s">
        <v>324</v>
      </c>
      <c r="C64" s="111" t="s">
        <v>203</v>
      </c>
      <c r="D64" s="26" t="s">
        <v>20</v>
      </c>
      <c r="E64" s="155">
        <v>37</v>
      </c>
      <c r="F64" s="155">
        <v>35</v>
      </c>
      <c r="G64" s="155">
        <v>37</v>
      </c>
      <c r="H64" s="155">
        <v>33</v>
      </c>
      <c r="I64" s="24">
        <f t="shared" si="0"/>
        <v>35.5</v>
      </c>
      <c r="J64" s="24">
        <f t="shared" si="1"/>
        <v>71</v>
      </c>
      <c r="K64" s="155">
        <v>60</v>
      </c>
      <c r="L64" s="155">
        <v>74</v>
      </c>
      <c r="M64" s="28">
        <v>70</v>
      </c>
      <c r="N64" s="30"/>
      <c r="O64" s="29">
        <f t="shared" si="2"/>
        <v>68</v>
      </c>
      <c r="P64" s="30">
        <v>40</v>
      </c>
      <c r="Q64" s="167">
        <v>35.5</v>
      </c>
      <c r="R64" s="28">
        <v>34</v>
      </c>
      <c r="S64" s="29">
        <f t="shared" si="3"/>
        <v>248.5</v>
      </c>
    </row>
    <row r="65" spans="1:19" s="28" customFormat="1" x14ac:dyDescent="0.25">
      <c r="A65" s="111" t="s">
        <v>289</v>
      </c>
      <c r="B65" s="111" t="s">
        <v>290</v>
      </c>
      <c r="C65" s="111" t="s">
        <v>221</v>
      </c>
      <c r="D65" s="26" t="s">
        <v>20</v>
      </c>
      <c r="E65" s="155">
        <v>32</v>
      </c>
      <c r="F65" s="155">
        <v>32</v>
      </c>
      <c r="G65" s="155">
        <v>35</v>
      </c>
      <c r="H65" s="155">
        <v>27</v>
      </c>
      <c r="I65" s="24">
        <f t="shared" si="0"/>
        <v>31.5</v>
      </c>
      <c r="J65" s="24">
        <f t="shared" si="1"/>
        <v>63</v>
      </c>
      <c r="K65" s="155">
        <v>57</v>
      </c>
      <c r="L65" s="155">
        <v>61</v>
      </c>
      <c r="M65" s="28">
        <v>69</v>
      </c>
      <c r="N65" s="30"/>
      <c r="O65" s="29">
        <f t="shared" si="2"/>
        <v>62.33</v>
      </c>
      <c r="P65" s="30">
        <v>40</v>
      </c>
      <c r="Q65" s="167">
        <v>40</v>
      </c>
      <c r="R65" s="28">
        <v>43</v>
      </c>
      <c r="S65" s="29">
        <f t="shared" si="3"/>
        <v>248.33</v>
      </c>
    </row>
    <row r="66" spans="1:19" s="28" customFormat="1" x14ac:dyDescent="0.25">
      <c r="A66" s="111" t="s">
        <v>309</v>
      </c>
      <c r="B66" s="111" t="s">
        <v>307</v>
      </c>
      <c r="C66" s="111" t="s">
        <v>164</v>
      </c>
      <c r="D66" s="26" t="s">
        <v>20</v>
      </c>
      <c r="E66" s="155">
        <v>33</v>
      </c>
      <c r="F66" s="155">
        <v>34</v>
      </c>
      <c r="G66" s="155">
        <v>35</v>
      </c>
      <c r="H66" s="155">
        <v>33</v>
      </c>
      <c r="I66" s="24">
        <f t="shared" ref="I66:I129" si="4">AVERAGE(E66,F66,G66,H66)</f>
        <v>33.75</v>
      </c>
      <c r="J66" s="24">
        <f t="shared" ref="J66:J129" si="5">I66*2</f>
        <v>67.5</v>
      </c>
      <c r="K66" s="155">
        <v>68</v>
      </c>
      <c r="L66" s="155">
        <v>56</v>
      </c>
      <c r="M66" s="28">
        <v>64</v>
      </c>
      <c r="N66" s="30"/>
      <c r="O66" s="29">
        <f t="shared" ref="O66:O129" si="6">AVERAGE(K66,L66,M66,N66)</f>
        <v>62.67</v>
      </c>
      <c r="P66" s="30">
        <v>40</v>
      </c>
      <c r="Q66" s="167">
        <v>38</v>
      </c>
      <c r="R66" s="28">
        <v>38</v>
      </c>
      <c r="S66" s="29">
        <f t="shared" ref="S66:S129" si="7">SUM(J66 + O66 +P66 + Q66 + R66)</f>
        <v>246.17</v>
      </c>
    </row>
    <row r="67" spans="1:19" s="28" customFormat="1" x14ac:dyDescent="0.25">
      <c r="A67" s="111" t="s">
        <v>282</v>
      </c>
      <c r="B67" s="111" t="s">
        <v>283</v>
      </c>
      <c r="C67" s="111" t="s">
        <v>284</v>
      </c>
      <c r="D67" s="26" t="s">
        <v>20</v>
      </c>
      <c r="E67" s="155">
        <v>37</v>
      </c>
      <c r="F67" s="155">
        <v>37</v>
      </c>
      <c r="G67" s="155">
        <v>38</v>
      </c>
      <c r="H67" s="155">
        <v>39</v>
      </c>
      <c r="I67" s="24">
        <f t="shared" si="4"/>
        <v>37.75</v>
      </c>
      <c r="J67" s="24">
        <f t="shared" si="5"/>
        <v>75.5</v>
      </c>
      <c r="K67" s="155">
        <v>63</v>
      </c>
      <c r="L67" s="155">
        <v>77</v>
      </c>
      <c r="M67" s="28">
        <v>68</v>
      </c>
      <c r="N67" s="30"/>
      <c r="O67" s="29">
        <f t="shared" si="6"/>
        <v>69.33</v>
      </c>
      <c r="P67" s="30">
        <v>20</v>
      </c>
      <c r="Q67" s="167">
        <v>44</v>
      </c>
      <c r="R67" s="28">
        <v>37</v>
      </c>
      <c r="S67" s="29">
        <f t="shared" si="7"/>
        <v>245.83</v>
      </c>
    </row>
    <row r="68" spans="1:19" s="28" customFormat="1" x14ac:dyDescent="0.25">
      <c r="A68" s="111" t="s">
        <v>332</v>
      </c>
      <c r="B68" s="111" t="s">
        <v>333</v>
      </c>
      <c r="C68" s="111" t="s">
        <v>181</v>
      </c>
      <c r="D68" s="26" t="s">
        <v>20</v>
      </c>
      <c r="E68" s="155">
        <v>36</v>
      </c>
      <c r="F68" s="155">
        <v>32</v>
      </c>
      <c r="G68" s="155">
        <v>33</v>
      </c>
      <c r="H68" s="155">
        <v>33</v>
      </c>
      <c r="I68" s="24">
        <f t="shared" si="4"/>
        <v>33.5</v>
      </c>
      <c r="J68" s="24">
        <f t="shared" si="5"/>
        <v>67</v>
      </c>
      <c r="K68" s="155">
        <v>43</v>
      </c>
      <c r="L68" s="155">
        <v>60</v>
      </c>
      <c r="M68" s="28">
        <v>78</v>
      </c>
      <c r="N68" s="30"/>
      <c r="O68" s="29">
        <f t="shared" si="6"/>
        <v>60.33</v>
      </c>
      <c r="P68" s="30">
        <v>40</v>
      </c>
      <c r="Q68" s="167">
        <v>36</v>
      </c>
      <c r="R68" s="28">
        <v>40</v>
      </c>
      <c r="S68" s="29">
        <f t="shared" si="7"/>
        <v>243.33</v>
      </c>
    </row>
    <row r="69" spans="1:19" s="28" customFormat="1" x14ac:dyDescent="0.25">
      <c r="A69" s="111" t="s">
        <v>320</v>
      </c>
      <c r="B69" s="111" t="s">
        <v>321</v>
      </c>
      <c r="C69" s="111" t="s">
        <v>146</v>
      </c>
      <c r="D69" s="26" t="s">
        <v>20</v>
      </c>
      <c r="E69" s="155">
        <v>31</v>
      </c>
      <c r="F69" s="155">
        <v>31</v>
      </c>
      <c r="G69" s="155">
        <v>34</v>
      </c>
      <c r="H69" s="155">
        <v>34</v>
      </c>
      <c r="I69" s="24">
        <f t="shared" si="4"/>
        <v>32.5</v>
      </c>
      <c r="J69" s="24">
        <f t="shared" si="5"/>
        <v>65</v>
      </c>
      <c r="K69" s="155">
        <v>64.5</v>
      </c>
      <c r="L69" s="155">
        <v>69</v>
      </c>
      <c r="M69" s="28">
        <v>59</v>
      </c>
      <c r="N69" s="30"/>
      <c r="O69" s="29">
        <f t="shared" si="6"/>
        <v>64.17</v>
      </c>
      <c r="P69" s="30">
        <v>40</v>
      </c>
      <c r="Q69" s="167">
        <v>36</v>
      </c>
      <c r="R69" s="28">
        <v>34</v>
      </c>
      <c r="S69" s="29">
        <f t="shared" si="7"/>
        <v>239.17</v>
      </c>
    </row>
    <row r="70" spans="1:19" s="28" customFormat="1" x14ac:dyDescent="0.25">
      <c r="A70" s="151" t="s">
        <v>300</v>
      </c>
      <c r="B70" s="111" t="s">
        <v>301</v>
      </c>
      <c r="C70" s="111" t="s">
        <v>153</v>
      </c>
      <c r="D70" s="26" t="s">
        <v>20</v>
      </c>
      <c r="E70" s="155">
        <v>32</v>
      </c>
      <c r="F70" s="155">
        <v>30</v>
      </c>
      <c r="G70" s="155">
        <v>34</v>
      </c>
      <c r="H70" s="155">
        <v>34</v>
      </c>
      <c r="I70" s="24">
        <f t="shared" si="4"/>
        <v>32.5</v>
      </c>
      <c r="J70" s="24">
        <f t="shared" si="5"/>
        <v>65</v>
      </c>
      <c r="K70" s="155">
        <v>50</v>
      </c>
      <c r="L70" s="155">
        <v>66</v>
      </c>
      <c r="M70" s="28">
        <v>67</v>
      </c>
      <c r="N70" s="30"/>
      <c r="O70" s="29">
        <f t="shared" si="6"/>
        <v>61</v>
      </c>
      <c r="P70" s="30">
        <v>40</v>
      </c>
      <c r="Q70" s="167">
        <v>34</v>
      </c>
      <c r="R70" s="28">
        <v>39</v>
      </c>
      <c r="S70" s="29">
        <f t="shared" si="7"/>
        <v>239</v>
      </c>
    </row>
    <row r="71" spans="1:19" s="28" customFormat="1" x14ac:dyDescent="0.25">
      <c r="A71" s="151" t="s">
        <v>823</v>
      </c>
      <c r="B71" s="111" t="s">
        <v>268</v>
      </c>
      <c r="C71" s="111" t="s">
        <v>196</v>
      </c>
      <c r="D71" s="26" t="s">
        <v>20</v>
      </c>
      <c r="E71" s="155">
        <v>33</v>
      </c>
      <c r="F71" s="155">
        <v>30</v>
      </c>
      <c r="G71" s="155">
        <v>31</v>
      </c>
      <c r="H71" s="155">
        <v>32</v>
      </c>
      <c r="I71" s="24">
        <f t="shared" si="4"/>
        <v>31.5</v>
      </c>
      <c r="J71" s="24">
        <f t="shared" si="5"/>
        <v>63</v>
      </c>
      <c r="K71" s="155">
        <v>57</v>
      </c>
      <c r="L71" s="155">
        <v>68</v>
      </c>
      <c r="M71" s="28">
        <v>66</v>
      </c>
      <c r="N71" s="30"/>
      <c r="O71" s="29">
        <f t="shared" si="6"/>
        <v>63.67</v>
      </c>
      <c r="P71" s="30">
        <v>40</v>
      </c>
      <c r="Q71" s="30">
        <v>39</v>
      </c>
      <c r="R71" s="28">
        <v>31</v>
      </c>
      <c r="S71" s="29">
        <f t="shared" si="7"/>
        <v>236.67</v>
      </c>
    </row>
    <row r="72" spans="1:19" s="28" customFormat="1" x14ac:dyDescent="0.25">
      <c r="A72" s="111" t="s">
        <v>297</v>
      </c>
      <c r="B72" s="111" t="s">
        <v>298</v>
      </c>
      <c r="C72" s="111" t="s">
        <v>171</v>
      </c>
      <c r="D72" s="26" t="s">
        <v>20</v>
      </c>
      <c r="E72" s="155">
        <v>36</v>
      </c>
      <c r="F72" s="155">
        <v>32</v>
      </c>
      <c r="G72" s="155">
        <v>37</v>
      </c>
      <c r="H72" s="155">
        <v>32</v>
      </c>
      <c r="I72" s="24">
        <f t="shared" si="4"/>
        <v>34.25</v>
      </c>
      <c r="J72" s="24">
        <f t="shared" si="5"/>
        <v>68.5</v>
      </c>
      <c r="K72" s="155">
        <v>57</v>
      </c>
      <c r="L72" s="155">
        <v>56</v>
      </c>
      <c r="M72" s="28">
        <v>62</v>
      </c>
      <c r="N72" s="30"/>
      <c r="O72" s="29">
        <f t="shared" si="6"/>
        <v>58.33</v>
      </c>
      <c r="P72" s="30">
        <v>40</v>
      </c>
      <c r="Q72" s="167">
        <v>28</v>
      </c>
      <c r="R72" s="28">
        <v>38</v>
      </c>
      <c r="S72" s="29">
        <f t="shared" si="7"/>
        <v>232.83</v>
      </c>
    </row>
    <row r="73" spans="1:19" s="28" customFormat="1" x14ac:dyDescent="0.25">
      <c r="A73" s="111" t="s">
        <v>317</v>
      </c>
      <c r="B73" s="111" t="s">
        <v>318</v>
      </c>
      <c r="C73" s="111" t="s">
        <v>240</v>
      </c>
      <c r="D73" s="26" t="s">
        <v>20</v>
      </c>
      <c r="E73" s="155">
        <v>32</v>
      </c>
      <c r="F73" s="155">
        <v>31</v>
      </c>
      <c r="G73" s="155">
        <v>33</v>
      </c>
      <c r="H73" s="155">
        <v>35</v>
      </c>
      <c r="I73" s="24">
        <f t="shared" si="4"/>
        <v>32.75</v>
      </c>
      <c r="J73" s="24">
        <f t="shared" si="5"/>
        <v>65.5</v>
      </c>
      <c r="K73" s="155">
        <v>48</v>
      </c>
      <c r="L73" s="155">
        <v>63</v>
      </c>
      <c r="M73" s="28">
        <v>66</v>
      </c>
      <c r="N73" s="30"/>
      <c r="O73" s="29">
        <f t="shared" si="6"/>
        <v>59</v>
      </c>
      <c r="P73" s="30">
        <v>30</v>
      </c>
      <c r="Q73" s="167">
        <v>27</v>
      </c>
      <c r="R73" s="28">
        <v>30</v>
      </c>
      <c r="S73" s="29">
        <f t="shared" si="7"/>
        <v>211.5</v>
      </c>
    </row>
    <row r="74" spans="1:19" s="28" customFormat="1" x14ac:dyDescent="0.25">
      <c r="A74" s="111" t="s">
        <v>326</v>
      </c>
      <c r="B74" s="111" t="s">
        <v>327</v>
      </c>
      <c r="C74" s="111" t="s">
        <v>196</v>
      </c>
      <c r="D74" s="26" t="s">
        <v>20</v>
      </c>
      <c r="E74" s="155">
        <v>31</v>
      </c>
      <c r="F74" s="155">
        <v>31</v>
      </c>
      <c r="G74" s="155">
        <v>35</v>
      </c>
      <c r="H74" s="155">
        <v>32</v>
      </c>
      <c r="I74" s="24">
        <f t="shared" si="4"/>
        <v>32.25</v>
      </c>
      <c r="J74" s="24">
        <f t="shared" si="5"/>
        <v>64.5</v>
      </c>
      <c r="K74" s="155">
        <v>57</v>
      </c>
      <c r="L74" s="155">
        <v>61</v>
      </c>
      <c r="M74" s="155">
        <v>62</v>
      </c>
      <c r="N74" s="30"/>
      <c r="O74" s="29">
        <f t="shared" si="6"/>
        <v>60</v>
      </c>
      <c r="P74" s="30">
        <v>10</v>
      </c>
      <c r="Q74" s="167">
        <v>34</v>
      </c>
      <c r="R74" s="28">
        <v>39</v>
      </c>
      <c r="S74" s="29">
        <f t="shared" si="7"/>
        <v>207.5</v>
      </c>
    </row>
    <row r="75" spans="1:19" s="221" customFormat="1" x14ac:dyDescent="0.25">
      <c r="A75" s="218" t="s">
        <v>373</v>
      </c>
      <c r="B75" s="218" t="s">
        <v>374</v>
      </c>
      <c r="C75" s="218" t="s">
        <v>171</v>
      </c>
      <c r="D75" s="219" t="s">
        <v>21</v>
      </c>
      <c r="E75" s="222">
        <v>38</v>
      </c>
      <c r="F75" s="222">
        <v>36</v>
      </c>
      <c r="G75" s="222">
        <v>38</v>
      </c>
      <c r="H75" s="222">
        <v>39</v>
      </c>
      <c r="I75" s="223">
        <f t="shared" si="4"/>
        <v>37.75</v>
      </c>
      <c r="J75" s="223">
        <f t="shared" si="5"/>
        <v>75.5</v>
      </c>
      <c r="K75" s="222">
        <v>74</v>
      </c>
      <c r="L75" s="222">
        <v>72</v>
      </c>
      <c r="M75" s="221">
        <v>77</v>
      </c>
      <c r="N75" s="220"/>
      <c r="O75" s="224">
        <f t="shared" si="6"/>
        <v>74.33</v>
      </c>
      <c r="P75" s="220">
        <v>40</v>
      </c>
      <c r="Q75" s="225">
        <v>36.5</v>
      </c>
      <c r="R75" s="221">
        <v>43</v>
      </c>
      <c r="S75" s="224">
        <f t="shared" si="7"/>
        <v>269.33</v>
      </c>
    </row>
    <row r="76" spans="1:19" s="28" customFormat="1" x14ac:dyDescent="0.25">
      <c r="A76" s="111" t="s">
        <v>370</v>
      </c>
      <c r="B76" s="111" t="s">
        <v>371</v>
      </c>
      <c r="C76" s="111" t="s">
        <v>181</v>
      </c>
      <c r="D76" s="26" t="s">
        <v>21</v>
      </c>
      <c r="E76" s="155">
        <v>36</v>
      </c>
      <c r="F76" s="155">
        <v>34</v>
      </c>
      <c r="G76" s="155">
        <v>37</v>
      </c>
      <c r="H76" s="155">
        <v>36</v>
      </c>
      <c r="I76" s="24">
        <f t="shared" si="4"/>
        <v>35.75</v>
      </c>
      <c r="J76" s="24">
        <f t="shared" si="5"/>
        <v>71.5</v>
      </c>
      <c r="K76" s="155">
        <v>63</v>
      </c>
      <c r="L76" s="155">
        <v>65</v>
      </c>
      <c r="M76" s="28">
        <v>68</v>
      </c>
      <c r="N76" s="30"/>
      <c r="O76" s="29">
        <f t="shared" si="6"/>
        <v>65.33</v>
      </c>
      <c r="P76" s="30">
        <v>40</v>
      </c>
      <c r="Q76" s="167">
        <v>42</v>
      </c>
      <c r="R76" s="28">
        <v>44</v>
      </c>
      <c r="S76" s="29">
        <f t="shared" si="7"/>
        <v>262.83</v>
      </c>
    </row>
    <row r="77" spans="1:19" s="28" customFormat="1" x14ac:dyDescent="0.25">
      <c r="A77" s="111" t="s">
        <v>340</v>
      </c>
      <c r="B77" s="111" t="s">
        <v>341</v>
      </c>
      <c r="C77" s="111" t="s">
        <v>181</v>
      </c>
      <c r="D77" s="26" t="s">
        <v>21</v>
      </c>
      <c r="E77" s="155">
        <v>32</v>
      </c>
      <c r="F77" s="155">
        <v>31</v>
      </c>
      <c r="G77" s="155">
        <v>39</v>
      </c>
      <c r="H77" s="155">
        <v>39</v>
      </c>
      <c r="I77" s="24">
        <f t="shared" si="4"/>
        <v>35.25</v>
      </c>
      <c r="J77" s="24">
        <f t="shared" si="5"/>
        <v>70.5</v>
      </c>
      <c r="K77" s="155">
        <v>72</v>
      </c>
      <c r="L77" s="155">
        <v>71</v>
      </c>
      <c r="M77" s="28">
        <v>70</v>
      </c>
      <c r="N77" s="30"/>
      <c r="O77" s="29">
        <f t="shared" si="6"/>
        <v>71</v>
      </c>
      <c r="P77" s="30">
        <v>40</v>
      </c>
      <c r="Q77" s="167">
        <v>39.5</v>
      </c>
      <c r="R77" s="28">
        <v>41</v>
      </c>
      <c r="S77" s="29">
        <f t="shared" si="7"/>
        <v>262</v>
      </c>
    </row>
    <row r="78" spans="1:19" s="28" customFormat="1" x14ac:dyDescent="0.25">
      <c r="A78" s="111" t="s">
        <v>356</v>
      </c>
      <c r="B78" s="111" t="s">
        <v>357</v>
      </c>
      <c r="C78" s="111" t="s">
        <v>221</v>
      </c>
      <c r="D78" s="26" t="s">
        <v>21</v>
      </c>
      <c r="E78" s="155">
        <v>36</v>
      </c>
      <c r="F78" s="155">
        <v>36</v>
      </c>
      <c r="G78" s="155">
        <v>38</v>
      </c>
      <c r="H78" s="155">
        <v>37</v>
      </c>
      <c r="I78" s="24">
        <f t="shared" si="4"/>
        <v>36.75</v>
      </c>
      <c r="J78" s="24">
        <f t="shared" si="5"/>
        <v>73.5</v>
      </c>
      <c r="K78" s="155">
        <v>68</v>
      </c>
      <c r="L78" s="155">
        <v>62</v>
      </c>
      <c r="M78" s="28">
        <v>69</v>
      </c>
      <c r="N78" s="30"/>
      <c r="O78" s="29">
        <f t="shared" si="6"/>
        <v>66.33</v>
      </c>
      <c r="P78" s="30">
        <v>40</v>
      </c>
      <c r="Q78" s="167">
        <v>41</v>
      </c>
      <c r="R78" s="28">
        <v>40</v>
      </c>
      <c r="S78" s="29">
        <f t="shared" si="7"/>
        <v>260.83</v>
      </c>
    </row>
    <row r="79" spans="1:19" x14ac:dyDescent="0.25">
      <c r="A79" s="111" t="s">
        <v>368</v>
      </c>
      <c r="B79" s="111" t="s">
        <v>180</v>
      </c>
      <c r="C79" s="111" t="s">
        <v>120</v>
      </c>
      <c r="D79" s="26" t="s">
        <v>21</v>
      </c>
      <c r="E79" s="155">
        <v>36</v>
      </c>
      <c r="F79" s="155">
        <v>35</v>
      </c>
      <c r="G79" s="155">
        <v>37</v>
      </c>
      <c r="H79" s="155">
        <v>35</v>
      </c>
      <c r="I79" s="24">
        <f t="shared" si="4"/>
        <v>35.75</v>
      </c>
      <c r="J79" s="24">
        <f t="shared" si="5"/>
        <v>71.5</v>
      </c>
      <c r="K79" s="155">
        <v>60</v>
      </c>
      <c r="L79" s="155">
        <v>73</v>
      </c>
      <c r="M79" s="28">
        <v>69</v>
      </c>
      <c r="N79" s="30"/>
      <c r="O79" s="29">
        <f t="shared" si="6"/>
        <v>67.33</v>
      </c>
      <c r="P79" s="30">
        <v>40</v>
      </c>
      <c r="Q79" s="167">
        <v>38.5</v>
      </c>
      <c r="R79" s="28">
        <v>41</v>
      </c>
      <c r="S79" s="29">
        <f t="shared" si="7"/>
        <v>258.33</v>
      </c>
    </row>
    <row r="80" spans="1:19" s="28" customFormat="1" x14ac:dyDescent="0.25">
      <c r="A80" s="111" t="s">
        <v>409</v>
      </c>
      <c r="B80" s="111" t="s">
        <v>410</v>
      </c>
      <c r="C80" s="111" t="s">
        <v>146</v>
      </c>
      <c r="D80" s="26" t="s">
        <v>21</v>
      </c>
      <c r="E80" s="155">
        <v>36</v>
      </c>
      <c r="F80" s="155">
        <v>26</v>
      </c>
      <c r="G80" s="155">
        <v>37</v>
      </c>
      <c r="H80" s="155">
        <v>36</v>
      </c>
      <c r="I80" s="24">
        <f t="shared" si="4"/>
        <v>33.75</v>
      </c>
      <c r="J80" s="24">
        <f t="shared" si="5"/>
        <v>67.5</v>
      </c>
      <c r="K80" s="155">
        <v>64</v>
      </c>
      <c r="L80" s="155">
        <v>78</v>
      </c>
      <c r="M80" s="28">
        <v>72</v>
      </c>
      <c r="N80" s="30"/>
      <c r="O80" s="29">
        <f t="shared" si="6"/>
        <v>71.33</v>
      </c>
      <c r="P80" s="30">
        <v>40</v>
      </c>
      <c r="Q80" s="167">
        <v>41.5</v>
      </c>
      <c r="R80" s="28">
        <v>38</v>
      </c>
      <c r="S80" s="29">
        <f t="shared" si="7"/>
        <v>258.33</v>
      </c>
    </row>
    <row r="81" spans="1:19" s="28" customFormat="1" x14ac:dyDescent="0.25">
      <c r="A81" s="111" t="s">
        <v>397</v>
      </c>
      <c r="B81" s="111" t="s">
        <v>398</v>
      </c>
      <c r="C81" s="111" t="s">
        <v>221</v>
      </c>
      <c r="D81" s="26" t="s">
        <v>21</v>
      </c>
      <c r="E81" s="155">
        <v>37</v>
      </c>
      <c r="F81" s="155">
        <v>28</v>
      </c>
      <c r="G81" s="155">
        <v>37</v>
      </c>
      <c r="H81" s="155">
        <v>38</v>
      </c>
      <c r="I81" s="24">
        <f t="shared" si="4"/>
        <v>35</v>
      </c>
      <c r="J81" s="24">
        <f t="shared" si="5"/>
        <v>70</v>
      </c>
      <c r="K81" s="155">
        <v>57</v>
      </c>
      <c r="L81" s="155">
        <v>71</v>
      </c>
      <c r="M81" s="28">
        <v>69</v>
      </c>
      <c r="N81" s="30"/>
      <c r="O81" s="29">
        <f t="shared" si="6"/>
        <v>65.67</v>
      </c>
      <c r="P81" s="30">
        <v>40</v>
      </c>
      <c r="Q81" s="167">
        <v>40</v>
      </c>
      <c r="R81" s="28">
        <v>41</v>
      </c>
      <c r="S81" s="29">
        <f t="shared" si="7"/>
        <v>256.67</v>
      </c>
    </row>
    <row r="82" spans="1:19" s="28" customFormat="1" x14ac:dyDescent="0.25">
      <c r="A82" s="111" t="s">
        <v>376</v>
      </c>
      <c r="B82" s="111" t="s">
        <v>377</v>
      </c>
      <c r="C82" s="111" t="s">
        <v>284</v>
      </c>
      <c r="D82" s="26" t="s">
        <v>21</v>
      </c>
      <c r="E82" s="155">
        <v>37</v>
      </c>
      <c r="F82" s="155">
        <v>34</v>
      </c>
      <c r="G82" s="155">
        <v>37</v>
      </c>
      <c r="H82" s="155">
        <v>37</v>
      </c>
      <c r="I82" s="24">
        <f t="shared" si="4"/>
        <v>36.25</v>
      </c>
      <c r="J82" s="24">
        <f t="shared" si="5"/>
        <v>72.5</v>
      </c>
      <c r="K82" s="155">
        <v>70</v>
      </c>
      <c r="L82" s="155">
        <v>64</v>
      </c>
      <c r="M82" s="28">
        <v>62</v>
      </c>
      <c r="N82" s="30"/>
      <c r="O82" s="29">
        <f t="shared" si="6"/>
        <v>65.33</v>
      </c>
      <c r="P82" s="30">
        <v>40</v>
      </c>
      <c r="Q82" s="167">
        <v>38.5</v>
      </c>
      <c r="R82" s="28">
        <v>38</v>
      </c>
      <c r="S82" s="29">
        <f t="shared" si="7"/>
        <v>254.33</v>
      </c>
    </row>
    <row r="83" spans="1:19" s="28" customFormat="1" x14ac:dyDescent="0.25">
      <c r="A83" s="111" t="s">
        <v>350</v>
      </c>
      <c r="B83" s="111" t="s">
        <v>351</v>
      </c>
      <c r="C83" s="111" t="s">
        <v>120</v>
      </c>
      <c r="D83" s="26" t="s">
        <v>21</v>
      </c>
      <c r="E83" s="155">
        <v>30</v>
      </c>
      <c r="F83" s="155">
        <v>34</v>
      </c>
      <c r="G83" s="155">
        <v>37</v>
      </c>
      <c r="H83" s="155">
        <v>34</v>
      </c>
      <c r="I83" s="24">
        <f t="shared" si="4"/>
        <v>33.75</v>
      </c>
      <c r="J83" s="24">
        <f t="shared" si="5"/>
        <v>67.5</v>
      </c>
      <c r="K83" s="155">
        <v>69</v>
      </c>
      <c r="L83" s="155">
        <v>71</v>
      </c>
      <c r="M83" s="28">
        <v>68</v>
      </c>
      <c r="N83" s="30"/>
      <c r="O83" s="29">
        <f t="shared" si="6"/>
        <v>69.33</v>
      </c>
      <c r="P83" s="30">
        <v>40</v>
      </c>
      <c r="Q83" s="167">
        <v>38</v>
      </c>
      <c r="R83" s="28">
        <v>39</v>
      </c>
      <c r="S83" s="29">
        <f t="shared" si="7"/>
        <v>253.83</v>
      </c>
    </row>
    <row r="84" spans="1:19" s="28" customFormat="1" x14ac:dyDescent="0.25">
      <c r="A84" s="111" t="s">
        <v>365</v>
      </c>
      <c r="B84" s="111" t="s">
        <v>366</v>
      </c>
      <c r="C84" s="111" t="s">
        <v>171</v>
      </c>
      <c r="D84" s="26" t="s">
        <v>21</v>
      </c>
      <c r="E84" s="155">
        <v>36</v>
      </c>
      <c r="F84" s="155">
        <v>37</v>
      </c>
      <c r="G84" s="155">
        <v>37</v>
      </c>
      <c r="H84" s="155">
        <v>38</v>
      </c>
      <c r="I84" s="24">
        <f t="shared" si="4"/>
        <v>37</v>
      </c>
      <c r="J84" s="24">
        <f t="shared" si="5"/>
        <v>74</v>
      </c>
      <c r="K84" s="155">
        <v>69</v>
      </c>
      <c r="L84" s="155">
        <v>60</v>
      </c>
      <c r="M84" s="28">
        <v>70</v>
      </c>
      <c r="N84" s="30"/>
      <c r="O84" s="29">
        <f t="shared" si="6"/>
        <v>66.33</v>
      </c>
      <c r="P84" s="30">
        <v>40</v>
      </c>
      <c r="Q84" s="167">
        <v>35.5</v>
      </c>
      <c r="R84" s="28">
        <v>36</v>
      </c>
      <c r="S84" s="29">
        <f t="shared" si="7"/>
        <v>251.83</v>
      </c>
    </row>
    <row r="85" spans="1:19" s="28" customFormat="1" x14ac:dyDescent="0.25">
      <c r="A85" s="111" t="s">
        <v>388</v>
      </c>
      <c r="B85" s="111" t="s">
        <v>389</v>
      </c>
      <c r="C85" s="111" t="s">
        <v>153</v>
      </c>
      <c r="D85" s="26" t="s">
        <v>21</v>
      </c>
      <c r="E85" s="155">
        <v>32</v>
      </c>
      <c r="F85" s="155">
        <v>29</v>
      </c>
      <c r="G85" s="155">
        <v>37</v>
      </c>
      <c r="H85" s="155">
        <v>34</v>
      </c>
      <c r="I85" s="24">
        <f t="shared" si="4"/>
        <v>33</v>
      </c>
      <c r="J85" s="24">
        <f t="shared" si="5"/>
        <v>66</v>
      </c>
      <c r="K85" s="155">
        <v>59</v>
      </c>
      <c r="L85" s="155">
        <v>74</v>
      </c>
      <c r="M85" s="28">
        <v>79</v>
      </c>
      <c r="N85" s="30"/>
      <c r="O85" s="29">
        <f t="shared" si="6"/>
        <v>70.67</v>
      </c>
      <c r="P85" s="30">
        <v>40</v>
      </c>
      <c r="Q85" s="167">
        <v>33.5</v>
      </c>
      <c r="R85" s="28">
        <v>41</v>
      </c>
      <c r="S85" s="29">
        <f t="shared" si="7"/>
        <v>251.17</v>
      </c>
    </row>
    <row r="86" spans="1:19" s="28" customFormat="1" x14ac:dyDescent="0.25">
      <c r="A86" s="111" t="s">
        <v>385</v>
      </c>
      <c r="B86" s="111" t="s">
        <v>386</v>
      </c>
      <c r="C86" s="111" t="s">
        <v>132</v>
      </c>
      <c r="D86" s="26" t="s">
        <v>21</v>
      </c>
      <c r="E86" s="155">
        <v>37</v>
      </c>
      <c r="F86" s="155">
        <v>35</v>
      </c>
      <c r="G86" s="155">
        <v>37</v>
      </c>
      <c r="H86" s="155">
        <v>38</v>
      </c>
      <c r="I86" s="24">
        <f t="shared" si="4"/>
        <v>36.75</v>
      </c>
      <c r="J86" s="24">
        <f t="shared" si="5"/>
        <v>73.5</v>
      </c>
      <c r="K86" s="155">
        <v>41</v>
      </c>
      <c r="L86" s="155">
        <v>63</v>
      </c>
      <c r="M86" s="28">
        <v>88</v>
      </c>
      <c r="N86" s="30"/>
      <c r="O86" s="29">
        <f t="shared" si="6"/>
        <v>64</v>
      </c>
      <c r="P86" s="30">
        <v>40</v>
      </c>
      <c r="Q86" s="167">
        <v>28.5</v>
      </c>
      <c r="R86" s="28">
        <v>42</v>
      </c>
      <c r="S86" s="29">
        <f t="shared" si="7"/>
        <v>248</v>
      </c>
    </row>
    <row r="87" spans="1:19" s="28" customFormat="1" x14ac:dyDescent="0.25">
      <c r="A87" s="111" t="s">
        <v>406</v>
      </c>
      <c r="B87" s="111" t="s">
        <v>407</v>
      </c>
      <c r="C87" s="111" t="s">
        <v>203</v>
      </c>
      <c r="D87" s="26" t="s">
        <v>21</v>
      </c>
      <c r="E87" s="155">
        <v>36</v>
      </c>
      <c r="F87" s="155">
        <v>33</v>
      </c>
      <c r="G87" s="155">
        <v>38</v>
      </c>
      <c r="H87" s="155">
        <v>36</v>
      </c>
      <c r="I87" s="24">
        <f t="shared" si="4"/>
        <v>35.75</v>
      </c>
      <c r="J87" s="24">
        <f t="shared" si="5"/>
        <v>71.5</v>
      </c>
      <c r="K87" s="155">
        <v>62</v>
      </c>
      <c r="L87" s="155">
        <v>38</v>
      </c>
      <c r="M87" s="28">
        <v>68</v>
      </c>
      <c r="N87" s="30"/>
      <c r="O87" s="29">
        <f t="shared" si="6"/>
        <v>56</v>
      </c>
      <c r="P87" s="30">
        <v>40</v>
      </c>
      <c r="Q87" s="167">
        <v>39.5</v>
      </c>
      <c r="R87" s="28">
        <v>41</v>
      </c>
      <c r="S87" s="29">
        <f t="shared" si="7"/>
        <v>248</v>
      </c>
    </row>
    <row r="88" spans="1:19" s="28" customFormat="1" x14ac:dyDescent="0.25">
      <c r="A88" s="111" t="s">
        <v>379</v>
      </c>
      <c r="B88" s="111" t="s">
        <v>380</v>
      </c>
      <c r="C88" s="111" t="s">
        <v>113</v>
      </c>
      <c r="D88" s="26" t="s">
        <v>21</v>
      </c>
      <c r="E88" s="155">
        <v>35</v>
      </c>
      <c r="F88" s="155">
        <v>36</v>
      </c>
      <c r="G88" s="155">
        <v>37</v>
      </c>
      <c r="H88" s="155">
        <v>37</v>
      </c>
      <c r="I88" s="24">
        <f t="shared" si="4"/>
        <v>36.25</v>
      </c>
      <c r="J88" s="24">
        <f t="shared" si="5"/>
        <v>72.5</v>
      </c>
      <c r="K88" s="155">
        <v>62</v>
      </c>
      <c r="L88" s="155">
        <v>62</v>
      </c>
      <c r="M88" s="28">
        <v>67</v>
      </c>
      <c r="N88" s="30"/>
      <c r="O88" s="29">
        <f t="shared" si="6"/>
        <v>63.67</v>
      </c>
      <c r="P88" s="30">
        <v>40</v>
      </c>
      <c r="Q88" s="167">
        <v>34</v>
      </c>
      <c r="R88" s="28">
        <v>37</v>
      </c>
      <c r="S88" s="29">
        <f t="shared" si="7"/>
        <v>247.17</v>
      </c>
    </row>
    <row r="89" spans="1:19" s="28" customFormat="1" x14ac:dyDescent="0.25">
      <c r="A89" s="111" t="s">
        <v>353</v>
      </c>
      <c r="B89" s="111" t="s">
        <v>354</v>
      </c>
      <c r="C89" s="111" t="s">
        <v>203</v>
      </c>
      <c r="D89" s="26" t="s">
        <v>21</v>
      </c>
      <c r="E89" s="155">
        <v>33</v>
      </c>
      <c r="F89" s="155">
        <v>34</v>
      </c>
      <c r="G89" s="155">
        <v>38</v>
      </c>
      <c r="H89" s="155">
        <v>35</v>
      </c>
      <c r="I89" s="24">
        <f t="shared" si="4"/>
        <v>35</v>
      </c>
      <c r="J89" s="24">
        <f t="shared" si="5"/>
        <v>70</v>
      </c>
      <c r="K89" s="155">
        <v>72</v>
      </c>
      <c r="L89" s="155">
        <v>67</v>
      </c>
      <c r="M89" s="28">
        <v>68</v>
      </c>
      <c r="N89" s="30"/>
      <c r="O89" s="29">
        <f t="shared" si="6"/>
        <v>69</v>
      </c>
      <c r="P89" s="30">
        <v>40</v>
      </c>
      <c r="Q89" s="167">
        <v>34</v>
      </c>
      <c r="R89" s="28">
        <v>34</v>
      </c>
      <c r="S89" s="29">
        <f t="shared" si="7"/>
        <v>247</v>
      </c>
    </row>
    <row r="90" spans="1:19" s="28" customFormat="1" x14ac:dyDescent="0.25">
      <c r="A90" s="111" t="s">
        <v>382</v>
      </c>
      <c r="B90" s="111" t="s">
        <v>383</v>
      </c>
      <c r="C90" s="111" t="s">
        <v>149</v>
      </c>
      <c r="D90" s="26" t="s">
        <v>21</v>
      </c>
      <c r="E90" s="155">
        <v>29</v>
      </c>
      <c r="F90" s="155">
        <v>35</v>
      </c>
      <c r="G90" s="155">
        <v>37</v>
      </c>
      <c r="H90" s="155">
        <v>36</v>
      </c>
      <c r="I90" s="24">
        <f t="shared" si="4"/>
        <v>34.25</v>
      </c>
      <c r="J90" s="24">
        <f t="shared" si="5"/>
        <v>68.5</v>
      </c>
      <c r="K90" s="155">
        <v>51</v>
      </c>
      <c r="L90" s="155">
        <v>62</v>
      </c>
      <c r="M90" s="28">
        <v>63</v>
      </c>
      <c r="N90" s="30"/>
      <c r="O90" s="29">
        <f t="shared" si="6"/>
        <v>58.67</v>
      </c>
      <c r="P90" s="30">
        <v>40</v>
      </c>
      <c r="Q90" s="167">
        <v>35</v>
      </c>
      <c r="R90" s="28">
        <v>39</v>
      </c>
      <c r="S90" s="29">
        <f t="shared" si="7"/>
        <v>241.17</v>
      </c>
    </row>
    <row r="91" spans="1:19" s="28" customFormat="1" x14ac:dyDescent="0.25">
      <c r="A91" s="111" t="s">
        <v>394</v>
      </c>
      <c r="B91" s="111" t="s">
        <v>395</v>
      </c>
      <c r="C91" s="111" t="s">
        <v>164</v>
      </c>
      <c r="D91" s="26" t="s">
        <v>21</v>
      </c>
      <c r="E91" s="155">
        <v>35</v>
      </c>
      <c r="F91" s="155">
        <v>33</v>
      </c>
      <c r="G91" s="155">
        <v>37</v>
      </c>
      <c r="H91" s="155">
        <v>37</v>
      </c>
      <c r="I91" s="24">
        <f t="shared" si="4"/>
        <v>35.5</v>
      </c>
      <c r="J91" s="24">
        <f t="shared" si="5"/>
        <v>71</v>
      </c>
      <c r="K91" s="155">
        <v>50</v>
      </c>
      <c r="L91" s="155">
        <v>60</v>
      </c>
      <c r="M91" s="28">
        <v>61</v>
      </c>
      <c r="N91" s="30"/>
      <c r="O91" s="29">
        <f t="shared" si="6"/>
        <v>57</v>
      </c>
      <c r="P91" s="30">
        <v>40</v>
      </c>
      <c r="Q91" s="167">
        <v>34</v>
      </c>
      <c r="R91" s="28">
        <v>38</v>
      </c>
      <c r="S91" s="29">
        <f t="shared" si="7"/>
        <v>240</v>
      </c>
    </row>
    <row r="92" spans="1:19" s="28" customFormat="1" x14ac:dyDescent="0.25">
      <c r="A92" s="111" t="s">
        <v>359</v>
      </c>
      <c r="B92" s="111" t="s">
        <v>360</v>
      </c>
      <c r="C92" s="111" t="s">
        <v>196</v>
      </c>
      <c r="D92" s="26" t="s">
        <v>21</v>
      </c>
      <c r="E92" s="155">
        <v>32</v>
      </c>
      <c r="F92" s="155">
        <v>31</v>
      </c>
      <c r="G92" s="155">
        <v>37</v>
      </c>
      <c r="H92" s="155">
        <v>38</v>
      </c>
      <c r="I92" s="24">
        <f t="shared" si="4"/>
        <v>34.5</v>
      </c>
      <c r="J92" s="24">
        <f t="shared" si="5"/>
        <v>69</v>
      </c>
      <c r="K92" s="155">
        <v>66</v>
      </c>
      <c r="L92" s="155">
        <v>68</v>
      </c>
      <c r="M92" s="28">
        <v>64</v>
      </c>
      <c r="N92" s="30"/>
      <c r="O92" s="29">
        <f t="shared" si="6"/>
        <v>66</v>
      </c>
      <c r="P92" s="30">
        <v>40</v>
      </c>
      <c r="Q92" s="167">
        <v>31.5</v>
      </c>
      <c r="R92" s="28">
        <v>33</v>
      </c>
      <c r="S92" s="29">
        <f t="shared" si="7"/>
        <v>239.5</v>
      </c>
    </row>
    <row r="93" spans="1:19" s="28" customFormat="1" x14ac:dyDescent="0.25">
      <c r="A93" s="111" t="s">
        <v>346</v>
      </c>
      <c r="B93" s="111" t="s">
        <v>347</v>
      </c>
      <c r="C93" s="111" t="s">
        <v>348</v>
      </c>
      <c r="D93" s="26" t="s">
        <v>21</v>
      </c>
      <c r="E93" s="155">
        <v>34</v>
      </c>
      <c r="F93" s="155">
        <v>27</v>
      </c>
      <c r="G93" s="155">
        <v>38</v>
      </c>
      <c r="H93" s="155">
        <v>36</v>
      </c>
      <c r="I93" s="24">
        <f t="shared" si="4"/>
        <v>33.75</v>
      </c>
      <c r="J93" s="24">
        <f t="shared" si="5"/>
        <v>67.5</v>
      </c>
      <c r="K93" s="155">
        <v>57</v>
      </c>
      <c r="L93" s="155">
        <v>51</v>
      </c>
      <c r="M93" s="28">
        <v>50</v>
      </c>
      <c r="N93" s="30"/>
      <c r="O93" s="29">
        <f t="shared" si="6"/>
        <v>52.67</v>
      </c>
      <c r="P93" s="30">
        <v>40</v>
      </c>
      <c r="Q93" s="167">
        <v>35</v>
      </c>
      <c r="R93" s="28">
        <v>42</v>
      </c>
      <c r="S93" s="29">
        <f t="shared" si="7"/>
        <v>237.17</v>
      </c>
    </row>
    <row r="94" spans="1:19" s="28" customFormat="1" x14ac:dyDescent="0.25">
      <c r="A94" s="111" t="s">
        <v>400</v>
      </c>
      <c r="B94" s="111" t="s">
        <v>401</v>
      </c>
      <c r="C94" s="111" t="s">
        <v>128</v>
      </c>
      <c r="D94" s="26" t="s">
        <v>21</v>
      </c>
      <c r="E94" s="155">
        <v>32</v>
      </c>
      <c r="F94" s="155">
        <v>33</v>
      </c>
      <c r="G94" s="155">
        <v>37</v>
      </c>
      <c r="H94" s="155">
        <v>37</v>
      </c>
      <c r="I94" s="24">
        <f t="shared" si="4"/>
        <v>34.75</v>
      </c>
      <c r="J94" s="24">
        <f t="shared" si="5"/>
        <v>69.5</v>
      </c>
      <c r="K94" s="155">
        <v>44</v>
      </c>
      <c r="L94" s="155">
        <v>63</v>
      </c>
      <c r="M94" s="28">
        <v>50</v>
      </c>
      <c r="N94" s="30"/>
      <c r="O94" s="29">
        <f t="shared" si="6"/>
        <v>52.33</v>
      </c>
      <c r="P94" s="30">
        <v>40</v>
      </c>
      <c r="Q94" s="167">
        <v>32.5</v>
      </c>
      <c r="R94" s="28">
        <v>41</v>
      </c>
      <c r="S94" s="29">
        <f t="shared" si="7"/>
        <v>235.33</v>
      </c>
    </row>
    <row r="95" spans="1:19" s="28" customFormat="1" x14ac:dyDescent="0.25">
      <c r="A95" s="111" t="s">
        <v>403</v>
      </c>
      <c r="B95" s="111" t="s">
        <v>404</v>
      </c>
      <c r="C95" s="111" t="s">
        <v>240</v>
      </c>
      <c r="D95" s="26" t="s">
        <v>21</v>
      </c>
      <c r="E95" s="155">
        <v>38</v>
      </c>
      <c r="F95" s="155">
        <v>26</v>
      </c>
      <c r="G95" s="155">
        <v>37</v>
      </c>
      <c r="H95" s="155">
        <v>36</v>
      </c>
      <c r="I95" s="24">
        <f t="shared" si="4"/>
        <v>34.25</v>
      </c>
      <c r="J95" s="24">
        <f t="shared" si="5"/>
        <v>68.5</v>
      </c>
      <c r="K95" s="155">
        <v>48</v>
      </c>
      <c r="L95" s="155">
        <v>66</v>
      </c>
      <c r="M95" s="28">
        <v>68</v>
      </c>
      <c r="N95" s="30"/>
      <c r="O95" s="29">
        <f t="shared" si="6"/>
        <v>60.67</v>
      </c>
      <c r="P95" s="30">
        <v>40</v>
      </c>
      <c r="Q95" s="167">
        <v>28</v>
      </c>
      <c r="R95" s="28">
        <v>38</v>
      </c>
      <c r="S95" s="29">
        <f t="shared" si="7"/>
        <v>235.17</v>
      </c>
    </row>
    <row r="96" spans="1:19" s="28" customFormat="1" x14ac:dyDescent="0.25">
      <c r="A96" s="111" t="s">
        <v>343</v>
      </c>
      <c r="B96" s="111" t="s">
        <v>344</v>
      </c>
      <c r="C96" s="111" t="s">
        <v>124</v>
      </c>
      <c r="D96" s="26" t="s">
        <v>21</v>
      </c>
      <c r="E96" s="155">
        <v>37</v>
      </c>
      <c r="F96" s="155">
        <v>34</v>
      </c>
      <c r="G96" s="155">
        <v>38</v>
      </c>
      <c r="H96" s="155">
        <v>37</v>
      </c>
      <c r="I96" s="24">
        <f t="shared" si="4"/>
        <v>36.5</v>
      </c>
      <c r="J96" s="24">
        <f t="shared" si="5"/>
        <v>73</v>
      </c>
      <c r="K96" s="155">
        <v>41</v>
      </c>
      <c r="L96" s="155">
        <v>41</v>
      </c>
      <c r="M96" s="28">
        <v>55</v>
      </c>
      <c r="N96" s="30"/>
      <c r="O96" s="29">
        <f t="shared" si="6"/>
        <v>45.67</v>
      </c>
      <c r="P96" s="30">
        <v>40</v>
      </c>
      <c r="Q96" s="167">
        <v>32.5</v>
      </c>
      <c r="R96" s="28">
        <v>41</v>
      </c>
      <c r="S96" s="29">
        <f t="shared" si="7"/>
        <v>232.17</v>
      </c>
    </row>
    <row r="97" spans="1:19" s="28" customFormat="1" x14ac:dyDescent="0.25">
      <c r="A97" s="111" t="s">
        <v>362</v>
      </c>
      <c r="B97" s="111" t="s">
        <v>363</v>
      </c>
      <c r="C97" s="111" t="s">
        <v>128</v>
      </c>
      <c r="D97" s="26" t="s">
        <v>21</v>
      </c>
      <c r="E97" s="155">
        <v>32</v>
      </c>
      <c r="F97" s="155">
        <v>29</v>
      </c>
      <c r="G97" s="155">
        <v>37</v>
      </c>
      <c r="H97" s="155">
        <v>38</v>
      </c>
      <c r="I97" s="24">
        <f t="shared" si="4"/>
        <v>34</v>
      </c>
      <c r="J97" s="24">
        <f t="shared" si="5"/>
        <v>68</v>
      </c>
      <c r="K97" s="155">
        <v>68</v>
      </c>
      <c r="L97" s="155">
        <v>60</v>
      </c>
      <c r="M97" s="28">
        <v>66</v>
      </c>
      <c r="N97" s="30"/>
      <c r="O97" s="29">
        <f t="shared" si="6"/>
        <v>64.67</v>
      </c>
      <c r="P97" s="30">
        <v>40</v>
      </c>
      <c r="Q97" s="167">
        <v>28</v>
      </c>
      <c r="R97" s="28">
        <v>29</v>
      </c>
      <c r="S97" s="29">
        <f t="shared" si="7"/>
        <v>229.67</v>
      </c>
    </row>
    <row r="98" spans="1:19" s="28" customFormat="1" x14ac:dyDescent="0.25">
      <c r="A98" s="111" t="s">
        <v>337</v>
      </c>
      <c r="B98" s="111" t="s">
        <v>338</v>
      </c>
      <c r="C98" s="111" t="s">
        <v>284</v>
      </c>
      <c r="D98" s="26" t="s">
        <v>21</v>
      </c>
      <c r="E98" s="155">
        <v>34</v>
      </c>
      <c r="F98" s="155">
        <v>36</v>
      </c>
      <c r="G98" s="155">
        <v>37</v>
      </c>
      <c r="H98" s="155">
        <v>37</v>
      </c>
      <c r="I98" s="24">
        <f t="shared" si="4"/>
        <v>36</v>
      </c>
      <c r="J98" s="24">
        <f t="shared" si="5"/>
        <v>72</v>
      </c>
      <c r="K98" s="155">
        <v>16</v>
      </c>
      <c r="L98" s="155">
        <v>55</v>
      </c>
      <c r="M98" s="28">
        <v>74</v>
      </c>
      <c r="N98" s="30"/>
      <c r="O98" s="29">
        <f t="shared" si="6"/>
        <v>48.33</v>
      </c>
      <c r="P98" s="30">
        <v>30</v>
      </c>
      <c r="Q98" s="167">
        <v>39</v>
      </c>
      <c r="R98" s="28">
        <v>37</v>
      </c>
      <c r="S98" s="29">
        <f t="shared" si="7"/>
        <v>226.33</v>
      </c>
    </row>
    <row r="99" spans="1:19" s="28" customFormat="1" x14ac:dyDescent="0.25">
      <c r="A99" s="111" t="s">
        <v>391</v>
      </c>
      <c r="B99" s="111" t="s">
        <v>392</v>
      </c>
      <c r="C99" s="111" t="s">
        <v>240</v>
      </c>
      <c r="D99" s="26" t="s">
        <v>21</v>
      </c>
      <c r="E99" s="155">
        <v>25</v>
      </c>
      <c r="F99" s="155">
        <v>26</v>
      </c>
      <c r="G99" s="155">
        <v>37</v>
      </c>
      <c r="H99" s="155">
        <v>33</v>
      </c>
      <c r="I99" s="24">
        <f t="shared" si="4"/>
        <v>30.25</v>
      </c>
      <c r="J99" s="24">
        <f t="shared" si="5"/>
        <v>60.5</v>
      </c>
      <c r="K99" s="155">
        <v>59</v>
      </c>
      <c r="L99" s="155">
        <v>38</v>
      </c>
      <c r="M99" s="28">
        <v>78</v>
      </c>
      <c r="N99" s="30"/>
      <c r="O99" s="29">
        <f t="shared" si="6"/>
        <v>58.33</v>
      </c>
      <c r="P99" s="30">
        <v>30</v>
      </c>
      <c r="Q99" s="167">
        <v>24</v>
      </c>
      <c r="R99" s="28">
        <v>37</v>
      </c>
      <c r="S99" s="29">
        <f t="shared" si="7"/>
        <v>209.83</v>
      </c>
    </row>
    <row r="100" spans="1:19" s="28" customFormat="1" x14ac:dyDescent="0.25">
      <c r="A100" s="111" t="s">
        <v>457</v>
      </c>
      <c r="B100" s="111" t="s">
        <v>458</v>
      </c>
      <c r="C100" s="111" t="s">
        <v>132</v>
      </c>
      <c r="D100" s="26" t="s">
        <v>22</v>
      </c>
      <c r="E100" s="155">
        <v>34</v>
      </c>
      <c r="F100" s="155">
        <v>33</v>
      </c>
      <c r="G100" s="155">
        <v>33</v>
      </c>
      <c r="H100" s="155">
        <v>34</v>
      </c>
      <c r="I100" s="24">
        <f t="shared" si="4"/>
        <v>33.5</v>
      </c>
      <c r="J100" s="24">
        <f t="shared" si="5"/>
        <v>67</v>
      </c>
      <c r="K100" s="155">
        <v>37</v>
      </c>
      <c r="L100" s="155">
        <v>37</v>
      </c>
      <c r="M100" s="28">
        <v>44</v>
      </c>
      <c r="N100" s="30"/>
      <c r="O100" s="29">
        <f t="shared" si="6"/>
        <v>39.33</v>
      </c>
      <c r="P100" s="30">
        <v>40</v>
      </c>
      <c r="Q100" s="167">
        <v>38.5</v>
      </c>
      <c r="R100" s="28">
        <v>35</v>
      </c>
      <c r="S100" s="29">
        <f t="shared" si="7"/>
        <v>219.83</v>
      </c>
    </row>
    <row r="101" spans="1:19" s="232" customFormat="1" x14ac:dyDescent="0.25">
      <c r="A101" s="228" t="s">
        <v>421</v>
      </c>
      <c r="B101" s="228" t="s">
        <v>422</v>
      </c>
      <c r="C101" s="228" t="s">
        <v>113</v>
      </c>
      <c r="D101" s="229" t="s">
        <v>22</v>
      </c>
      <c r="E101" s="230">
        <v>36</v>
      </c>
      <c r="F101" s="230">
        <v>38</v>
      </c>
      <c r="G101" s="230">
        <v>35</v>
      </c>
      <c r="H101" s="230">
        <v>37</v>
      </c>
      <c r="I101" s="231">
        <f t="shared" si="4"/>
        <v>36.5</v>
      </c>
      <c r="J101" s="231">
        <f t="shared" si="5"/>
        <v>73</v>
      </c>
      <c r="K101" s="230">
        <v>74</v>
      </c>
      <c r="L101" s="230">
        <v>71</v>
      </c>
      <c r="M101" s="232">
        <v>74</v>
      </c>
      <c r="N101" s="233"/>
      <c r="O101" s="234">
        <f t="shared" si="6"/>
        <v>73</v>
      </c>
      <c r="P101" s="233">
        <v>40</v>
      </c>
      <c r="Q101" s="235">
        <v>42</v>
      </c>
      <c r="R101" s="232">
        <v>44</v>
      </c>
      <c r="S101" s="234">
        <f t="shared" si="7"/>
        <v>272</v>
      </c>
    </row>
    <row r="102" spans="1:19" s="28" customFormat="1" x14ac:dyDescent="0.25">
      <c r="A102" s="111" t="s">
        <v>412</v>
      </c>
      <c r="B102" s="111" t="s">
        <v>413</v>
      </c>
      <c r="C102" s="111" t="s">
        <v>124</v>
      </c>
      <c r="D102" s="26" t="s">
        <v>22</v>
      </c>
      <c r="E102" s="155">
        <v>35</v>
      </c>
      <c r="F102" s="155">
        <v>37</v>
      </c>
      <c r="G102" s="155">
        <v>36</v>
      </c>
      <c r="H102" s="155">
        <v>36</v>
      </c>
      <c r="I102" s="24">
        <f t="shared" si="4"/>
        <v>36</v>
      </c>
      <c r="J102" s="24">
        <f t="shared" si="5"/>
        <v>72</v>
      </c>
      <c r="K102" s="155">
        <v>72</v>
      </c>
      <c r="L102" s="155">
        <v>76</v>
      </c>
      <c r="M102" s="28">
        <v>72</v>
      </c>
      <c r="N102" s="30"/>
      <c r="O102" s="29">
        <f t="shared" si="6"/>
        <v>73.33</v>
      </c>
      <c r="P102" s="30">
        <v>40</v>
      </c>
      <c r="Q102" s="167">
        <v>40</v>
      </c>
      <c r="R102" s="28">
        <v>38</v>
      </c>
      <c r="S102" s="29">
        <f t="shared" si="7"/>
        <v>263.33</v>
      </c>
    </row>
    <row r="103" spans="1:19" s="28" customFormat="1" x14ac:dyDescent="0.25">
      <c r="A103" s="111" t="s">
        <v>415</v>
      </c>
      <c r="B103" s="111" t="s">
        <v>416</v>
      </c>
      <c r="C103" s="111" t="s">
        <v>181</v>
      </c>
      <c r="D103" s="26" t="s">
        <v>22</v>
      </c>
      <c r="E103" s="155">
        <v>36</v>
      </c>
      <c r="F103" s="155">
        <v>39</v>
      </c>
      <c r="G103" s="155">
        <v>35</v>
      </c>
      <c r="H103" s="155">
        <v>36</v>
      </c>
      <c r="I103" s="24">
        <f t="shared" si="4"/>
        <v>36.5</v>
      </c>
      <c r="J103" s="24">
        <f t="shared" si="5"/>
        <v>73</v>
      </c>
      <c r="K103" s="155">
        <v>74</v>
      </c>
      <c r="L103" s="155">
        <v>70</v>
      </c>
      <c r="M103" s="28">
        <v>65</v>
      </c>
      <c r="N103" s="30"/>
      <c r="O103" s="29">
        <f t="shared" si="6"/>
        <v>69.67</v>
      </c>
      <c r="P103" s="30">
        <v>40</v>
      </c>
      <c r="Q103" s="167">
        <v>40.5</v>
      </c>
      <c r="R103" s="28">
        <v>39</v>
      </c>
      <c r="S103" s="29">
        <f t="shared" si="7"/>
        <v>262.17</v>
      </c>
    </row>
    <row r="104" spans="1:19" s="28" customFormat="1" x14ac:dyDescent="0.25">
      <c r="A104" s="111" t="s">
        <v>452</v>
      </c>
      <c r="B104" s="111" t="s">
        <v>318</v>
      </c>
      <c r="C104" s="111" t="s">
        <v>181</v>
      </c>
      <c r="D104" s="26" t="s">
        <v>22</v>
      </c>
      <c r="E104" s="155">
        <v>36</v>
      </c>
      <c r="F104" s="155">
        <v>37</v>
      </c>
      <c r="G104" s="155">
        <v>34</v>
      </c>
      <c r="H104" s="155">
        <v>37</v>
      </c>
      <c r="I104" s="24">
        <f t="shared" si="4"/>
        <v>36</v>
      </c>
      <c r="J104" s="24">
        <f t="shared" si="5"/>
        <v>72</v>
      </c>
      <c r="K104" s="155">
        <v>61</v>
      </c>
      <c r="L104" s="155">
        <v>63</v>
      </c>
      <c r="M104" s="28">
        <v>66</v>
      </c>
      <c r="N104" s="30"/>
      <c r="O104" s="29">
        <f t="shared" si="6"/>
        <v>63.33</v>
      </c>
      <c r="P104" s="30">
        <v>40</v>
      </c>
      <c r="Q104" s="167">
        <v>45</v>
      </c>
      <c r="R104" s="28">
        <v>41</v>
      </c>
      <c r="S104" s="29">
        <f t="shared" si="7"/>
        <v>261.33</v>
      </c>
    </row>
    <row r="105" spans="1:19" s="28" customFormat="1" x14ac:dyDescent="0.25">
      <c r="A105" s="151" t="s">
        <v>438</v>
      </c>
      <c r="B105" s="151" t="s">
        <v>439</v>
      </c>
      <c r="C105" s="151" t="s">
        <v>120</v>
      </c>
      <c r="D105" s="26" t="s">
        <v>22</v>
      </c>
      <c r="E105" s="155">
        <v>37</v>
      </c>
      <c r="F105" s="155">
        <v>37</v>
      </c>
      <c r="G105" s="155">
        <v>39</v>
      </c>
      <c r="H105" s="155">
        <v>35</v>
      </c>
      <c r="I105" s="24">
        <f t="shared" si="4"/>
        <v>37</v>
      </c>
      <c r="J105" s="24">
        <f t="shared" si="5"/>
        <v>74</v>
      </c>
      <c r="K105" s="155">
        <v>64</v>
      </c>
      <c r="L105" s="155">
        <v>70</v>
      </c>
      <c r="M105" s="28">
        <v>70</v>
      </c>
      <c r="N105" s="30"/>
      <c r="O105" s="29">
        <f t="shared" si="6"/>
        <v>68</v>
      </c>
      <c r="P105" s="30">
        <v>40</v>
      </c>
      <c r="Q105" s="167">
        <v>41</v>
      </c>
      <c r="R105" s="28">
        <v>38</v>
      </c>
      <c r="S105" s="29">
        <f t="shared" si="7"/>
        <v>261</v>
      </c>
    </row>
    <row r="106" spans="1:19" x14ac:dyDescent="0.25">
      <c r="A106" s="111" t="s">
        <v>463</v>
      </c>
      <c r="B106" s="111" t="s">
        <v>464</v>
      </c>
      <c r="C106" s="111" t="s">
        <v>171</v>
      </c>
      <c r="D106" s="26" t="s">
        <v>22</v>
      </c>
      <c r="E106" s="155">
        <v>36</v>
      </c>
      <c r="F106" s="155">
        <v>38</v>
      </c>
      <c r="G106" s="155">
        <v>37</v>
      </c>
      <c r="H106" s="155">
        <v>37</v>
      </c>
      <c r="I106" s="24">
        <f t="shared" si="4"/>
        <v>37</v>
      </c>
      <c r="J106" s="24">
        <f t="shared" si="5"/>
        <v>74</v>
      </c>
      <c r="K106" s="155">
        <v>67</v>
      </c>
      <c r="L106" s="155">
        <v>48</v>
      </c>
      <c r="M106" s="28">
        <v>73</v>
      </c>
      <c r="N106" s="30"/>
      <c r="O106" s="29">
        <f t="shared" si="6"/>
        <v>62.67</v>
      </c>
      <c r="P106" s="30">
        <v>40</v>
      </c>
      <c r="Q106" s="167">
        <v>37</v>
      </c>
      <c r="R106" s="28">
        <v>41</v>
      </c>
      <c r="S106" s="29">
        <f t="shared" si="7"/>
        <v>254.67</v>
      </c>
    </row>
    <row r="107" spans="1:19" s="28" customFormat="1" x14ac:dyDescent="0.25">
      <c r="A107" s="111" t="s">
        <v>432</v>
      </c>
      <c r="B107" s="111" t="s">
        <v>433</v>
      </c>
      <c r="C107" s="111" t="s">
        <v>124</v>
      </c>
      <c r="D107" s="26" t="s">
        <v>22</v>
      </c>
      <c r="E107" s="155">
        <v>37</v>
      </c>
      <c r="F107" s="155">
        <v>38</v>
      </c>
      <c r="G107" s="155">
        <v>37</v>
      </c>
      <c r="H107" s="155">
        <v>36</v>
      </c>
      <c r="I107" s="24">
        <f t="shared" si="4"/>
        <v>37</v>
      </c>
      <c r="J107" s="24">
        <f t="shared" si="5"/>
        <v>74</v>
      </c>
      <c r="K107" s="155">
        <v>64</v>
      </c>
      <c r="L107" s="155">
        <v>61</v>
      </c>
      <c r="M107" s="28">
        <v>65</v>
      </c>
      <c r="N107" s="30"/>
      <c r="O107" s="29">
        <f t="shared" si="6"/>
        <v>63.33</v>
      </c>
      <c r="P107" s="30">
        <v>40</v>
      </c>
      <c r="Q107" s="167">
        <v>35</v>
      </c>
      <c r="R107" s="28">
        <v>42</v>
      </c>
      <c r="S107" s="29">
        <f t="shared" si="7"/>
        <v>254.33</v>
      </c>
    </row>
    <row r="108" spans="1:19" s="28" customFormat="1" x14ac:dyDescent="0.25">
      <c r="A108" s="111" t="s">
        <v>472</v>
      </c>
      <c r="B108" s="111" t="s">
        <v>473</v>
      </c>
      <c r="C108" s="111" t="s">
        <v>171</v>
      </c>
      <c r="D108" s="26" t="s">
        <v>22</v>
      </c>
      <c r="E108" s="155">
        <v>38</v>
      </c>
      <c r="F108" s="155">
        <v>38</v>
      </c>
      <c r="G108" s="155">
        <v>38</v>
      </c>
      <c r="H108" s="155">
        <v>36</v>
      </c>
      <c r="I108" s="24">
        <f t="shared" si="4"/>
        <v>37.5</v>
      </c>
      <c r="J108" s="24">
        <f t="shared" si="5"/>
        <v>75</v>
      </c>
      <c r="K108" s="155">
        <v>69</v>
      </c>
      <c r="L108" s="155">
        <v>68</v>
      </c>
      <c r="M108" s="28">
        <v>72</v>
      </c>
      <c r="N108" s="30"/>
      <c r="O108" s="29">
        <f t="shared" si="6"/>
        <v>69.67</v>
      </c>
      <c r="P108" s="30">
        <v>40</v>
      </c>
      <c r="Q108" s="167">
        <v>29</v>
      </c>
      <c r="R108" s="28">
        <v>40</v>
      </c>
      <c r="S108" s="29">
        <f t="shared" si="7"/>
        <v>253.67</v>
      </c>
    </row>
    <row r="109" spans="1:19" s="28" customFormat="1" x14ac:dyDescent="0.25">
      <c r="A109" s="111" t="s">
        <v>446</v>
      </c>
      <c r="B109" s="111" t="s">
        <v>447</v>
      </c>
      <c r="C109" s="111" t="s">
        <v>146</v>
      </c>
      <c r="D109" s="26" t="s">
        <v>22</v>
      </c>
      <c r="E109" s="155">
        <v>36</v>
      </c>
      <c r="F109" s="155">
        <v>38</v>
      </c>
      <c r="G109" s="155">
        <v>36</v>
      </c>
      <c r="H109" s="155">
        <v>37</v>
      </c>
      <c r="I109" s="24">
        <f t="shared" si="4"/>
        <v>36.75</v>
      </c>
      <c r="J109" s="24">
        <f t="shared" si="5"/>
        <v>73.5</v>
      </c>
      <c r="K109" s="155">
        <v>66</v>
      </c>
      <c r="L109" s="155">
        <v>65</v>
      </c>
      <c r="M109" s="28">
        <v>62</v>
      </c>
      <c r="N109" s="30"/>
      <c r="O109" s="29">
        <f t="shared" si="6"/>
        <v>64.33</v>
      </c>
      <c r="P109" s="30">
        <v>40</v>
      </c>
      <c r="Q109" s="167">
        <v>39.5</v>
      </c>
      <c r="R109" s="28">
        <v>36</v>
      </c>
      <c r="S109" s="29">
        <f t="shared" si="7"/>
        <v>253.33</v>
      </c>
    </row>
    <row r="110" spans="1:19" s="28" customFormat="1" x14ac:dyDescent="0.25">
      <c r="A110" s="111" t="s">
        <v>460</v>
      </c>
      <c r="B110" s="111" t="s">
        <v>315</v>
      </c>
      <c r="C110" s="111" t="s">
        <v>221</v>
      </c>
      <c r="D110" s="26" t="s">
        <v>22</v>
      </c>
      <c r="E110" s="155">
        <v>32</v>
      </c>
      <c r="F110" s="155">
        <v>36</v>
      </c>
      <c r="G110" s="155">
        <v>37</v>
      </c>
      <c r="H110" s="155">
        <v>37</v>
      </c>
      <c r="I110" s="24">
        <f t="shared" si="4"/>
        <v>35.5</v>
      </c>
      <c r="J110" s="24">
        <f t="shared" si="5"/>
        <v>71</v>
      </c>
      <c r="K110" s="155">
        <v>64</v>
      </c>
      <c r="L110" s="155">
        <v>62</v>
      </c>
      <c r="M110" s="28">
        <v>64</v>
      </c>
      <c r="N110" s="30"/>
      <c r="O110" s="29">
        <f t="shared" si="6"/>
        <v>63.33</v>
      </c>
      <c r="P110" s="30">
        <v>40</v>
      </c>
      <c r="Q110" s="167">
        <v>36</v>
      </c>
      <c r="R110" s="28">
        <v>42</v>
      </c>
      <c r="S110" s="29">
        <f t="shared" si="7"/>
        <v>252.33</v>
      </c>
    </row>
    <row r="111" spans="1:19" s="28" customFormat="1" x14ac:dyDescent="0.25">
      <c r="A111" s="111" t="s">
        <v>435</v>
      </c>
      <c r="B111" s="111" t="s">
        <v>436</v>
      </c>
      <c r="C111" s="111" t="s">
        <v>348</v>
      </c>
      <c r="D111" s="26" t="s">
        <v>22</v>
      </c>
      <c r="E111" s="155">
        <v>33</v>
      </c>
      <c r="F111" s="155">
        <v>36</v>
      </c>
      <c r="G111" s="155">
        <v>34</v>
      </c>
      <c r="H111" s="155">
        <v>38</v>
      </c>
      <c r="I111" s="24">
        <f t="shared" si="4"/>
        <v>35.25</v>
      </c>
      <c r="J111" s="24">
        <f t="shared" si="5"/>
        <v>70.5</v>
      </c>
      <c r="K111" s="155">
        <v>64</v>
      </c>
      <c r="L111" s="155">
        <v>65</v>
      </c>
      <c r="M111" s="28">
        <v>67</v>
      </c>
      <c r="N111" s="30"/>
      <c r="O111" s="29">
        <f t="shared" si="6"/>
        <v>65.33</v>
      </c>
      <c r="P111" s="30">
        <v>40</v>
      </c>
      <c r="Q111" s="167">
        <v>38.5</v>
      </c>
      <c r="R111" s="28">
        <v>37</v>
      </c>
      <c r="S111" s="29">
        <f t="shared" si="7"/>
        <v>251.33</v>
      </c>
    </row>
    <row r="112" spans="1:19" s="28" customFormat="1" x14ac:dyDescent="0.25">
      <c r="A112" s="111" t="s">
        <v>478</v>
      </c>
      <c r="B112" s="111" t="s">
        <v>304</v>
      </c>
      <c r="C112" s="111" t="s">
        <v>128</v>
      </c>
      <c r="D112" s="26" t="s">
        <v>22</v>
      </c>
      <c r="E112" s="155">
        <v>34</v>
      </c>
      <c r="F112" s="155">
        <v>37</v>
      </c>
      <c r="G112" s="155">
        <v>36</v>
      </c>
      <c r="H112" s="155">
        <v>36</v>
      </c>
      <c r="I112" s="24">
        <f t="shared" si="4"/>
        <v>35.75</v>
      </c>
      <c r="J112" s="24">
        <f t="shared" si="5"/>
        <v>71.5</v>
      </c>
      <c r="K112" s="155">
        <v>53</v>
      </c>
      <c r="L112" s="155">
        <v>62</v>
      </c>
      <c r="M112" s="28">
        <v>76</v>
      </c>
      <c r="N112" s="30"/>
      <c r="O112" s="29">
        <f t="shared" si="6"/>
        <v>63.67</v>
      </c>
      <c r="P112" s="30">
        <v>40</v>
      </c>
      <c r="Q112" s="167">
        <v>35.5</v>
      </c>
      <c r="R112" s="28">
        <v>40</v>
      </c>
      <c r="S112" s="29">
        <f t="shared" si="7"/>
        <v>250.67</v>
      </c>
    </row>
    <row r="113" spans="1:19" s="28" customFormat="1" x14ac:dyDescent="0.25">
      <c r="A113" s="111" t="s">
        <v>444</v>
      </c>
      <c r="B113" s="111" t="s">
        <v>398</v>
      </c>
      <c r="C113" s="111" t="s">
        <v>164</v>
      </c>
      <c r="D113" s="26" t="s">
        <v>22</v>
      </c>
      <c r="E113" s="155">
        <v>36</v>
      </c>
      <c r="F113" s="155">
        <v>37</v>
      </c>
      <c r="G113" s="155">
        <v>38</v>
      </c>
      <c r="H113" s="155">
        <v>37</v>
      </c>
      <c r="I113" s="24">
        <f t="shared" si="4"/>
        <v>37</v>
      </c>
      <c r="J113" s="24">
        <f t="shared" si="5"/>
        <v>74</v>
      </c>
      <c r="K113" s="155">
        <v>58</v>
      </c>
      <c r="L113" s="155">
        <v>67</v>
      </c>
      <c r="M113" s="28">
        <v>70</v>
      </c>
      <c r="N113" s="30"/>
      <c r="O113" s="29">
        <f t="shared" si="6"/>
        <v>65</v>
      </c>
      <c r="P113" s="30">
        <v>40</v>
      </c>
      <c r="Q113" s="167">
        <v>34</v>
      </c>
      <c r="R113" s="28">
        <v>37</v>
      </c>
      <c r="S113" s="29">
        <f t="shared" si="7"/>
        <v>250</v>
      </c>
    </row>
    <row r="114" spans="1:19" s="28" customFormat="1" x14ac:dyDescent="0.25">
      <c r="A114" s="111" t="s">
        <v>466</v>
      </c>
      <c r="B114" s="111" t="s">
        <v>467</v>
      </c>
      <c r="C114" s="111" t="s">
        <v>153</v>
      </c>
      <c r="D114" s="26" t="s">
        <v>22</v>
      </c>
      <c r="E114" s="155">
        <v>33</v>
      </c>
      <c r="F114" s="155">
        <v>37</v>
      </c>
      <c r="G114" s="155">
        <v>32</v>
      </c>
      <c r="H114" s="155">
        <v>34</v>
      </c>
      <c r="I114" s="24">
        <f t="shared" si="4"/>
        <v>34</v>
      </c>
      <c r="J114" s="24">
        <f t="shared" si="5"/>
        <v>68</v>
      </c>
      <c r="K114" s="155">
        <v>67</v>
      </c>
      <c r="L114" s="155">
        <v>70</v>
      </c>
      <c r="M114" s="28">
        <v>63</v>
      </c>
      <c r="N114" s="30"/>
      <c r="O114" s="29">
        <f t="shared" si="6"/>
        <v>66.67</v>
      </c>
      <c r="P114" s="30">
        <v>40</v>
      </c>
      <c r="Q114" s="167">
        <v>35.5</v>
      </c>
      <c r="R114" s="28">
        <v>39</v>
      </c>
      <c r="S114" s="29">
        <f t="shared" si="7"/>
        <v>249.17</v>
      </c>
    </row>
    <row r="115" spans="1:19" s="28" customFormat="1" x14ac:dyDescent="0.25">
      <c r="A115" s="111" t="s">
        <v>424</v>
      </c>
      <c r="B115" s="111" t="s">
        <v>425</v>
      </c>
      <c r="C115" s="111" t="s">
        <v>240</v>
      </c>
      <c r="D115" s="26" t="s">
        <v>22</v>
      </c>
      <c r="E115" s="155">
        <v>36</v>
      </c>
      <c r="F115" s="155">
        <v>32</v>
      </c>
      <c r="G115" s="155">
        <v>39</v>
      </c>
      <c r="H115" s="155">
        <v>37</v>
      </c>
      <c r="I115" s="24">
        <f t="shared" si="4"/>
        <v>36</v>
      </c>
      <c r="J115" s="24">
        <f t="shared" si="5"/>
        <v>72</v>
      </c>
      <c r="K115" s="155">
        <v>54</v>
      </c>
      <c r="L115" s="155">
        <v>48</v>
      </c>
      <c r="M115" s="28">
        <v>65</v>
      </c>
      <c r="N115" s="30"/>
      <c r="O115" s="29">
        <f t="shared" si="6"/>
        <v>55.67</v>
      </c>
      <c r="P115" s="30">
        <v>40</v>
      </c>
      <c r="Q115" s="167">
        <v>40</v>
      </c>
      <c r="R115" s="28">
        <v>41</v>
      </c>
      <c r="S115" s="29">
        <f t="shared" si="7"/>
        <v>248.67</v>
      </c>
    </row>
    <row r="116" spans="1:19" s="28" customFormat="1" x14ac:dyDescent="0.25">
      <c r="A116" s="111" t="s">
        <v>449</v>
      </c>
      <c r="B116" s="111" t="s">
        <v>450</v>
      </c>
      <c r="C116" s="111" t="s">
        <v>203</v>
      </c>
      <c r="D116" s="26" t="s">
        <v>22</v>
      </c>
      <c r="E116" s="155">
        <v>36</v>
      </c>
      <c r="F116" s="155">
        <v>38</v>
      </c>
      <c r="G116" s="155">
        <v>34</v>
      </c>
      <c r="H116" s="155">
        <v>35</v>
      </c>
      <c r="I116" s="24">
        <f t="shared" si="4"/>
        <v>35.75</v>
      </c>
      <c r="J116" s="24">
        <f t="shared" si="5"/>
        <v>71.5</v>
      </c>
      <c r="K116" s="155">
        <v>65</v>
      </c>
      <c r="L116" s="155">
        <v>61</v>
      </c>
      <c r="M116" s="28">
        <v>66</v>
      </c>
      <c r="N116" s="30"/>
      <c r="O116" s="29">
        <f t="shared" si="6"/>
        <v>64</v>
      </c>
      <c r="P116" s="30">
        <v>40</v>
      </c>
      <c r="Q116" s="167">
        <v>34.5</v>
      </c>
      <c r="R116" s="28">
        <v>37</v>
      </c>
      <c r="S116" s="29">
        <f t="shared" si="7"/>
        <v>247</v>
      </c>
    </row>
    <row r="117" spans="1:19" s="28" customFormat="1" x14ac:dyDescent="0.25">
      <c r="A117" s="111" t="s">
        <v>469</v>
      </c>
      <c r="B117" s="111" t="s">
        <v>470</v>
      </c>
      <c r="C117" s="111" t="s">
        <v>128</v>
      </c>
      <c r="D117" s="26" t="s">
        <v>22</v>
      </c>
      <c r="E117" s="155">
        <v>36</v>
      </c>
      <c r="F117" s="155">
        <v>37</v>
      </c>
      <c r="G117" s="155">
        <v>38</v>
      </c>
      <c r="H117" s="155">
        <v>37</v>
      </c>
      <c r="I117" s="24">
        <f t="shared" si="4"/>
        <v>37</v>
      </c>
      <c r="J117" s="24">
        <f t="shared" si="5"/>
        <v>74</v>
      </c>
      <c r="K117" s="155">
        <v>63</v>
      </c>
      <c r="L117" s="155">
        <v>59</v>
      </c>
      <c r="M117" s="28">
        <v>67</v>
      </c>
      <c r="N117" s="30"/>
      <c r="O117" s="29">
        <f t="shared" si="6"/>
        <v>63</v>
      </c>
      <c r="P117" s="30">
        <v>40</v>
      </c>
      <c r="Q117" s="167">
        <v>34</v>
      </c>
      <c r="R117" s="28">
        <v>36</v>
      </c>
      <c r="S117" s="29">
        <f t="shared" si="7"/>
        <v>247</v>
      </c>
    </row>
    <row r="118" spans="1:19" s="28" customFormat="1" x14ac:dyDescent="0.25">
      <c r="A118" s="111" t="s">
        <v>401</v>
      </c>
      <c r="B118" s="111" t="s">
        <v>217</v>
      </c>
      <c r="C118" s="111" t="s">
        <v>164</v>
      </c>
      <c r="D118" s="26" t="s">
        <v>22</v>
      </c>
      <c r="E118" s="155">
        <v>36</v>
      </c>
      <c r="F118" s="155">
        <v>36</v>
      </c>
      <c r="G118" s="155">
        <v>34</v>
      </c>
      <c r="H118" s="155">
        <v>36</v>
      </c>
      <c r="I118" s="24">
        <f t="shared" si="4"/>
        <v>35.5</v>
      </c>
      <c r="J118" s="24">
        <f t="shared" si="5"/>
        <v>71</v>
      </c>
      <c r="K118" s="155">
        <v>55</v>
      </c>
      <c r="L118" s="155">
        <v>61</v>
      </c>
      <c r="M118" s="28">
        <v>57</v>
      </c>
      <c r="N118" s="30"/>
      <c r="O118" s="29">
        <f t="shared" si="6"/>
        <v>57.67</v>
      </c>
      <c r="P118" s="30">
        <v>40</v>
      </c>
      <c r="Q118" s="167">
        <v>39.5</v>
      </c>
      <c r="R118" s="28">
        <v>37</v>
      </c>
      <c r="S118" s="29">
        <f t="shared" si="7"/>
        <v>245.17</v>
      </c>
    </row>
    <row r="119" spans="1:19" s="28" customFormat="1" x14ac:dyDescent="0.25">
      <c r="A119" s="111" t="s">
        <v>475</v>
      </c>
      <c r="B119" s="111" t="s">
        <v>476</v>
      </c>
      <c r="C119" s="111" t="s">
        <v>157</v>
      </c>
      <c r="D119" s="26" t="s">
        <v>22</v>
      </c>
      <c r="E119" s="155">
        <v>29</v>
      </c>
      <c r="F119" s="155">
        <v>39</v>
      </c>
      <c r="G119" s="155">
        <v>37</v>
      </c>
      <c r="H119" s="155">
        <v>38</v>
      </c>
      <c r="I119" s="24">
        <f t="shared" si="4"/>
        <v>35.75</v>
      </c>
      <c r="J119" s="24">
        <f t="shared" si="5"/>
        <v>71.5</v>
      </c>
      <c r="K119" s="155">
        <v>65</v>
      </c>
      <c r="L119" s="155">
        <v>56</v>
      </c>
      <c r="M119" s="28">
        <v>66</v>
      </c>
      <c r="N119" s="30"/>
      <c r="O119" s="29">
        <f t="shared" si="6"/>
        <v>62.33</v>
      </c>
      <c r="P119" s="30">
        <v>40</v>
      </c>
      <c r="Q119" s="167">
        <v>32</v>
      </c>
      <c r="R119" s="28">
        <v>35</v>
      </c>
      <c r="S119" s="29">
        <f t="shared" si="7"/>
        <v>240.83</v>
      </c>
    </row>
    <row r="120" spans="1:19" s="28" customFormat="1" x14ac:dyDescent="0.25">
      <c r="A120" s="111" t="s">
        <v>454</v>
      </c>
      <c r="B120" s="111" t="s">
        <v>455</v>
      </c>
      <c r="C120" s="111" t="s">
        <v>113</v>
      </c>
      <c r="D120" s="26" t="s">
        <v>22</v>
      </c>
      <c r="E120" s="155">
        <v>36</v>
      </c>
      <c r="F120" s="155">
        <v>38</v>
      </c>
      <c r="G120" s="155">
        <v>37</v>
      </c>
      <c r="H120" s="155">
        <v>36</v>
      </c>
      <c r="I120" s="24">
        <f t="shared" si="4"/>
        <v>36.75</v>
      </c>
      <c r="J120" s="24">
        <f t="shared" si="5"/>
        <v>73.5</v>
      </c>
      <c r="K120" s="155">
        <v>61</v>
      </c>
      <c r="L120" s="155">
        <v>57</v>
      </c>
      <c r="M120" s="28">
        <v>64</v>
      </c>
      <c r="N120" s="30"/>
      <c r="O120" s="29">
        <f t="shared" si="6"/>
        <v>60.67</v>
      </c>
      <c r="P120" s="30">
        <v>30</v>
      </c>
      <c r="Q120" s="167">
        <v>36.5</v>
      </c>
      <c r="R120" s="28">
        <v>38</v>
      </c>
      <c r="S120" s="29">
        <f t="shared" si="7"/>
        <v>238.67</v>
      </c>
    </row>
    <row r="121" spans="1:19" s="28" customFormat="1" x14ac:dyDescent="0.25">
      <c r="A121" s="111" t="s">
        <v>429</v>
      </c>
      <c r="B121" s="111" t="s">
        <v>430</v>
      </c>
      <c r="C121" s="111" t="s">
        <v>153</v>
      </c>
      <c r="D121" s="26" t="s">
        <v>22</v>
      </c>
      <c r="E121" s="155">
        <v>32</v>
      </c>
      <c r="F121" s="155">
        <v>33</v>
      </c>
      <c r="G121" s="155">
        <v>33</v>
      </c>
      <c r="H121" s="155">
        <v>34</v>
      </c>
      <c r="I121" s="24">
        <f t="shared" si="4"/>
        <v>33</v>
      </c>
      <c r="J121" s="24">
        <f t="shared" si="5"/>
        <v>66</v>
      </c>
      <c r="K121" s="155">
        <v>61</v>
      </c>
      <c r="L121" s="155">
        <v>52</v>
      </c>
      <c r="M121" s="28">
        <v>58</v>
      </c>
      <c r="N121" s="30"/>
      <c r="O121" s="29">
        <f t="shared" si="6"/>
        <v>57</v>
      </c>
      <c r="P121" s="30">
        <v>40</v>
      </c>
      <c r="Q121" s="167">
        <v>34.5</v>
      </c>
      <c r="R121" s="28">
        <v>39</v>
      </c>
      <c r="S121" s="29">
        <f t="shared" si="7"/>
        <v>236.5</v>
      </c>
    </row>
    <row r="122" spans="1:19" s="28" customFormat="1" x14ac:dyDescent="0.25">
      <c r="A122" s="111" t="s">
        <v>441</v>
      </c>
      <c r="B122" s="111" t="s">
        <v>442</v>
      </c>
      <c r="C122" s="111" t="s">
        <v>284</v>
      </c>
      <c r="D122" s="26" t="s">
        <v>22</v>
      </c>
      <c r="E122" s="155">
        <v>32</v>
      </c>
      <c r="F122" s="155">
        <v>34</v>
      </c>
      <c r="G122" s="155">
        <v>38</v>
      </c>
      <c r="H122" s="155">
        <v>37</v>
      </c>
      <c r="I122" s="24">
        <f t="shared" si="4"/>
        <v>35.25</v>
      </c>
      <c r="J122" s="24">
        <f t="shared" si="5"/>
        <v>70.5</v>
      </c>
      <c r="K122" s="155">
        <v>53</v>
      </c>
      <c r="L122" s="155">
        <v>53</v>
      </c>
      <c r="M122" s="28">
        <v>60</v>
      </c>
      <c r="N122" s="30"/>
      <c r="O122" s="29">
        <f t="shared" si="6"/>
        <v>55.33</v>
      </c>
      <c r="P122" s="30">
        <v>40</v>
      </c>
      <c r="Q122" s="167">
        <v>38</v>
      </c>
      <c r="R122" s="28">
        <v>32</v>
      </c>
      <c r="S122" s="29">
        <f t="shared" si="7"/>
        <v>235.83</v>
      </c>
    </row>
    <row r="123" spans="1:19" s="28" customFormat="1" x14ac:dyDescent="0.25">
      <c r="A123" s="111" t="s">
        <v>427</v>
      </c>
      <c r="B123" s="111" t="s">
        <v>131</v>
      </c>
      <c r="C123" s="111" t="s">
        <v>203</v>
      </c>
      <c r="D123" s="26" t="s">
        <v>22</v>
      </c>
      <c r="E123" s="155">
        <v>36</v>
      </c>
      <c r="F123" s="155">
        <v>37</v>
      </c>
      <c r="G123" s="155">
        <v>37</v>
      </c>
      <c r="H123" s="155">
        <v>38</v>
      </c>
      <c r="I123" s="24">
        <f t="shared" si="4"/>
        <v>37</v>
      </c>
      <c r="J123" s="24">
        <f t="shared" si="5"/>
        <v>74</v>
      </c>
      <c r="K123" s="155">
        <v>53</v>
      </c>
      <c r="L123" s="155">
        <v>65</v>
      </c>
      <c r="M123" s="28">
        <v>51</v>
      </c>
      <c r="N123" s="30"/>
      <c r="O123" s="29">
        <f t="shared" si="6"/>
        <v>56.33</v>
      </c>
      <c r="P123" s="30">
        <v>20</v>
      </c>
      <c r="Q123" s="167">
        <v>41</v>
      </c>
      <c r="R123" s="28">
        <v>42</v>
      </c>
      <c r="S123" s="29">
        <f t="shared" si="7"/>
        <v>233.33</v>
      </c>
    </row>
    <row r="124" spans="1:19" s="28" customFormat="1" x14ac:dyDescent="0.25">
      <c r="A124" s="111" t="s">
        <v>418</v>
      </c>
      <c r="B124" s="111" t="s">
        <v>419</v>
      </c>
      <c r="C124" s="111" t="s">
        <v>157</v>
      </c>
      <c r="D124" s="26" t="s">
        <v>22</v>
      </c>
      <c r="E124" s="79">
        <v>34</v>
      </c>
      <c r="F124" s="79">
        <v>36</v>
      </c>
      <c r="G124" s="79">
        <v>35</v>
      </c>
      <c r="H124" s="155">
        <v>36</v>
      </c>
      <c r="I124" s="24">
        <f t="shared" si="4"/>
        <v>35.25</v>
      </c>
      <c r="J124" s="24">
        <f t="shared" si="5"/>
        <v>70.5</v>
      </c>
      <c r="K124" s="79">
        <v>62</v>
      </c>
      <c r="L124" s="79">
        <v>60</v>
      </c>
      <c r="M124" s="89">
        <v>71</v>
      </c>
      <c r="N124" s="90"/>
      <c r="O124" s="29">
        <f t="shared" si="6"/>
        <v>64.33</v>
      </c>
      <c r="P124" s="30">
        <v>20</v>
      </c>
      <c r="Q124" s="168">
        <v>37.5</v>
      </c>
      <c r="R124" s="89">
        <v>40</v>
      </c>
      <c r="S124" s="29">
        <f t="shared" si="7"/>
        <v>232.33</v>
      </c>
    </row>
    <row r="125" spans="1:19" s="221" customFormat="1" x14ac:dyDescent="0.25">
      <c r="A125" s="218" t="s">
        <v>546</v>
      </c>
      <c r="B125" s="218" t="s">
        <v>547</v>
      </c>
      <c r="C125" s="218" t="s">
        <v>157</v>
      </c>
      <c r="D125" s="219" t="s">
        <v>23</v>
      </c>
      <c r="E125" s="226">
        <v>36</v>
      </c>
      <c r="F125" s="222">
        <v>35</v>
      </c>
      <c r="G125" s="222">
        <v>35</v>
      </c>
      <c r="H125" s="222">
        <v>37</v>
      </c>
      <c r="I125" s="223">
        <f t="shared" si="4"/>
        <v>35.75</v>
      </c>
      <c r="J125" s="223">
        <f t="shared" si="5"/>
        <v>71.5</v>
      </c>
      <c r="K125" s="222">
        <v>55</v>
      </c>
      <c r="L125" s="222">
        <v>71</v>
      </c>
      <c r="M125" s="221">
        <v>70</v>
      </c>
      <c r="N125" s="220"/>
      <c r="O125" s="224">
        <f t="shared" si="6"/>
        <v>65.33</v>
      </c>
      <c r="P125" s="220">
        <v>40</v>
      </c>
      <c r="Q125" s="225">
        <v>40</v>
      </c>
      <c r="R125" s="221">
        <v>46</v>
      </c>
      <c r="S125" s="224">
        <f t="shared" si="7"/>
        <v>262.83</v>
      </c>
    </row>
    <row r="126" spans="1:19" s="28" customFormat="1" x14ac:dyDescent="0.25">
      <c r="A126" s="151" t="s">
        <v>826</v>
      </c>
      <c r="B126" s="111" t="s">
        <v>480</v>
      </c>
      <c r="C126" s="111" t="s">
        <v>481</v>
      </c>
      <c r="D126" s="26" t="s">
        <v>23</v>
      </c>
      <c r="E126" s="91">
        <v>36</v>
      </c>
      <c r="F126" s="155">
        <v>35</v>
      </c>
      <c r="G126" s="155">
        <v>35</v>
      </c>
      <c r="H126" s="155">
        <v>38</v>
      </c>
      <c r="I126" s="24">
        <f t="shared" si="4"/>
        <v>36</v>
      </c>
      <c r="J126" s="24">
        <f t="shared" si="5"/>
        <v>72</v>
      </c>
      <c r="K126" s="155">
        <v>71</v>
      </c>
      <c r="L126" s="155">
        <v>73</v>
      </c>
      <c r="M126" s="28">
        <v>70</v>
      </c>
      <c r="N126" s="30"/>
      <c r="O126" s="29">
        <f t="shared" si="6"/>
        <v>71.33</v>
      </c>
      <c r="P126" s="30">
        <v>40</v>
      </c>
      <c r="Q126" s="167">
        <v>34.5</v>
      </c>
      <c r="R126" s="28">
        <v>44</v>
      </c>
      <c r="S126" s="29">
        <f t="shared" si="7"/>
        <v>261.83</v>
      </c>
    </row>
    <row r="127" spans="1:19" s="28" customFormat="1" x14ac:dyDescent="0.25">
      <c r="A127" s="111" t="s">
        <v>514</v>
      </c>
      <c r="B127" s="111" t="s">
        <v>515</v>
      </c>
      <c r="C127" s="111" t="s">
        <v>113</v>
      </c>
      <c r="D127" s="26" t="s">
        <v>23</v>
      </c>
      <c r="E127" s="155">
        <v>36</v>
      </c>
      <c r="F127" s="155">
        <v>35</v>
      </c>
      <c r="G127" s="155">
        <v>29</v>
      </c>
      <c r="H127" s="155">
        <v>38</v>
      </c>
      <c r="I127" s="24">
        <f t="shared" si="4"/>
        <v>34.5</v>
      </c>
      <c r="J127" s="24">
        <f t="shared" si="5"/>
        <v>69</v>
      </c>
      <c r="K127" s="155">
        <v>65</v>
      </c>
      <c r="L127" s="155">
        <v>65</v>
      </c>
      <c r="M127" s="28">
        <v>64</v>
      </c>
      <c r="N127" s="30"/>
      <c r="O127" s="29">
        <f t="shared" si="6"/>
        <v>64.67</v>
      </c>
      <c r="P127" s="30">
        <v>40</v>
      </c>
      <c r="Q127" s="167">
        <v>43</v>
      </c>
      <c r="R127" s="28">
        <v>43</v>
      </c>
      <c r="S127" s="29">
        <f t="shared" si="7"/>
        <v>259.67</v>
      </c>
    </row>
    <row r="128" spans="1:19" s="28" customFormat="1" x14ac:dyDescent="0.25">
      <c r="A128" s="111" t="s">
        <v>483</v>
      </c>
      <c r="B128" s="111" t="s">
        <v>484</v>
      </c>
      <c r="C128" s="111" t="s">
        <v>113</v>
      </c>
      <c r="D128" s="26" t="s">
        <v>23</v>
      </c>
      <c r="E128" s="155">
        <v>35</v>
      </c>
      <c r="F128" s="155">
        <v>36</v>
      </c>
      <c r="G128" s="155">
        <v>32</v>
      </c>
      <c r="H128" s="155">
        <v>36</v>
      </c>
      <c r="I128" s="24">
        <f t="shared" si="4"/>
        <v>34.75</v>
      </c>
      <c r="J128" s="24">
        <f t="shared" si="5"/>
        <v>69.5</v>
      </c>
      <c r="K128" s="155">
        <v>58</v>
      </c>
      <c r="L128" s="155">
        <v>77</v>
      </c>
      <c r="M128" s="28">
        <v>71</v>
      </c>
      <c r="N128" s="30"/>
      <c r="O128" s="29">
        <f t="shared" si="6"/>
        <v>68.67</v>
      </c>
      <c r="P128" s="30">
        <v>40</v>
      </c>
      <c r="Q128" s="167">
        <v>39</v>
      </c>
      <c r="R128" s="28">
        <v>41</v>
      </c>
      <c r="S128" s="29">
        <f t="shared" si="7"/>
        <v>258.17</v>
      </c>
    </row>
    <row r="129" spans="1:19" s="28" customFormat="1" x14ac:dyDescent="0.25">
      <c r="A129" s="111" t="s">
        <v>529</v>
      </c>
      <c r="B129" s="111" t="s">
        <v>530</v>
      </c>
      <c r="C129" s="111" t="s">
        <v>171</v>
      </c>
      <c r="D129" s="26" t="s">
        <v>23</v>
      </c>
      <c r="E129" s="155">
        <v>38</v>
      </c>
      <c r="F129" s="155">
        <v>36</v>
      </c>
      <c r="G129" s="155">
        <v>31</v>
      </c>
      <c r="H129" s="155">
        <v>38</v>
      </c>
      <c r="I129" s="24">
        <f t="shared" si="4"/>
        <v>35.75</v>
      </c>
      <c r="J129" s="24">
        <f t="shared" si="5"/>
        <v>71.5</v>
      </c>
      <c r="K129" s="155">
        <v>69</v>
      </c>
      <c r="L129" s="155">
        <v>69</v>
      </c>
      <c r="M129" s="28">
        <v>70</v>
      </c>
      <c r="N129" s="30"/>
      <c r="O129" s="29">
        <f t="shared" si="6"/>
        <v>69.33</v>
      </c>
      <c r="P129" s="30">
        <v>40</v>
      </c>
      <c r="Q129" s="167">
        <v>39</v>
      </c>
      <c r="R129" s="28">
        <v>37</v>
      </c>
      <c r="S129" s="29">
        <f t="shared" si="7"/>
        <v>256.83</v>
      </c>
    </row>
    <row r="130" spans="1:19" s="28" customFormat="1" x14ac:dyDescent="0.25">
      <c r="A130" s="111" t="s">
        <v>517</v>
      </c>
      <c r="B130" s="111" t="s">
        <v>518</v>
      </c>
      <c r="C130" s="111" t="s">
        <v>181</v>
      </c>
      <c r="D130" s="26" t="s">
        <v>23</v>
      </c>
      <c r="E130" s="155">
        <v>33</v>
      </c>
      <c r="F130" s="155">
        <v>36</v>
      </c>
      <c r="G130" s="155">
        <v>32</v>
      </c>
      <c r="H130" s="155">
        <v>38</v>
      </c>
      <c r="I130" s="24">
        <f t="shared" ref="I130:I193" si="8">AVERAGE(E130,F130,G130,H130)</f>
        <v>34.75</v>
      </c>
      <c r="J130" s="24">
        <f t="shared" ref="J130:J193" si="9">I130*2</f>
        <v>69.5</v>
      </c>
      <c r="K130" s="155">
        <v>66</v>
      </c>
      <c r="L130" s="155">
        <v>70</v>
      </c>
      <c r="M130" s="28">
        <v>74</v>
      </c>
      <c r="N130" s="30"/>
      <c r="O130" s="29">
        <f t="shared" ref="O130:O193" si="10">AVERAGE(K130,L130,M130,N130)</f>
        <v>70</v>
      </c>
      <c r="P130" s="30">
        <v>40</v>
      </c>
      <c r="Q130" s="167">
        <v>40</v>
      </c>
      <c r="R130" s="28">
        <v>33</v>
      </c>
      <c r="S130" s="29">
        <f t="shared" ref="S130:S193" si="11">SUM(J130 + O130 +P130 + Q130 + R130)</f>
        <v>252.5</v>
      </c>
    </row>
    <row r="131" spans="1:19" s="28" customFormat="1" x14ac:dyDescent="0.25">
      <c r="A131" s="111" t="s">
        <v>543</v>
      </c>
      <c r="B131" s="111" t="s">
        <v>544</v>
      </c>
      <c r="C131" s="111" t="s">
        <v>153</v>
      </c>
      <c r="D131" s="26" t="s">
        <v>23</v>
      </c>
      <c r="E131" s="155">
        <v>37</v>
      </c>
      <c r="F131" s="155">
        <v>35</v>
      </c>
      <c r="G131" s="155">
        <v>32</v>
      </c>
      <c r="H131" s="155">
        <v>37</v>
      </c>
      <c r="I131" s="24">
        <f t="shared" si="8"/>
        <v>35.25</v>
      </c>
      <c r="J131" s="24">
        <f t="shared" si="9"/>
        <v>70.5</v>
      </c>
      <c r="K131" s="155">
        <v>49</v>
      </c>
      <c r="L131" s="155">
        <v>73</v>
      </c>
      <c r="M131" s="28">
        <v>73</v>
      </c>
      <c r="N131" s="30"/>
      <c r="O131" s="29">
        <f t="shared" si="10"/>
        <v>65</v>
      </c>
      <c r="P131" s="30">
        <v>40</v>
      </c>
      <c r="Q131" s="167">
        <v>41</v>
      </c>
      <c r="R131" s="28">
        <v>35</v>
      </c>
      <c r="S131" s="29">
        <f t="shared" si="11"/>
        <v>251.5</v>
      </c>
    </row>
    <row r="132" spans="1:19" s="28" customFormat="1" x14ac:dyDescent="0.25">
      <c r="A132" s="111" t="s">
        <v>494</v>
      </c>
      <c r="B132" s="111" t="s">
        <v>495</v>
      </c>
      <c r="C132" s="111" t="s">
        <v>203</v>
      </c>
      <c r="D132" s="26" t="s">
        <v>23</v>
      </c>
      <c r="E132" s="155">
        <v>37</v>
      </c>
      <c r="F132" s="155">
        <v>39</v>
      </c>
      <c r="G132" s="155">
        <v>31</v>
      </c>
      <c r="H132" s="155">
        <v>37</v>
      </c>
      <c r="I132" s="24">
        <f t="shared" si="8"/>
        <v>36</v>
      </c>
      <c r="J132" s="24">
        <f t="shared" si="9"/>
        <v>72</v>
      </c>
      <c r="K132" s="155">
        <v>48</v>
      </c>
      <c r="L132" s="155">
        <v>59</v>
      </c>
      <c r="M132" s="28">
        <v>65</v>
      </c>
      <c r="N132" s="30"/>
      <c r="O132" s="29">
        <f t="shared" si="10"/>
        <v>57.33</v>
      </c>
      <c r="P132" s="30">
        <v>40</v>
      </c>
      <c r="Q132" s="167">
        <v>38</v>
      </c>
      <c r="R132" s="28">
        <v>41</v>
      </c>
      <c r="S132" s="29">
        <f t="shared" si="11"/>
        <v>248.33</v>
      </c>
    </row>
    <row r="133" spans="1:19" s="28" customFormat="1" x14ac:dyDescent="0.25">
      <c r="A133" s="111" t="s">
        <v>523</v>
      </c>
      <c r="B133" s="111" t="s">
        <v>524</v>
      </c>
      <c r="C133" s="111" t="s">
        <v>124</v>
      </c>
      <c r="D133" s="26" t="s">
        <v>23</v>
      </c>
      <c r="E133" s="155">
        <v>32</v>
      </c>
      <c r="F133" s="155">
        <v>37</v>
      </c>
      <c r="G133" s="155">
        <v>33</v>
      </c>
      <c r="H133" s="155">
        <v>38</v>
      </c>
      <c r="I133" s="24">
        <f t="shared" si="8"/>
        <v>35</v>
      </c>
      <c r="J133" s="24">
        <f t="shared" si="9"/>
        <v>70</v>
      </c>
      <c r="K133" s="155">
        <v>60</v>
      </c>
      <c r="L133" s="155">
        <v>74</v>
      </c>
      <c r="M133" s="28">
        <v>73</v>
      </c>
      <c r="N133" s="30"/>
      <c r="O133" s="29">
        <f t="shared" si="10"/>
        <v>69</v>
      </c>
      <c r="P133" s="30">
        <v>30</v>
      </c>
      <c r="Q133" s="167">
        <v>40</v>
      </c>
      <c r="R133" s="28">
        <v>39</v>
      </c>
      <c r="S133" s="29">
        <f t="shared" si="11"/>
        <v>248</v>
      </c>
    </row>
    <row r="134" spans="1:19" x14ac:dyDescent="0.25">
      <c r="A134" s="111" t="s">
        <v>532</v>
      </c>
      <c r="B134" s="111" t="s">
        <v>533</v>
      </c>
      <c r="C134" s="111" t="s">
        <v>120</v>
      </c>
      <c r="D134" s="26" t="s">
        <v>23</v>
      </c>
      <c r="E134" s="155">
        <v>36</v>
      </c>
      <c r="F134" s="155">
        <v>37</v>
      </c>
      <c r="G134" s="155">
        <v>33</v>
      </c>
      <c r="H134" s="155">
        <v>37</v>
      </c>
      <c r="I134" s="24">
        <f t="shared" si="8"/>
        <v>35.75</v>
      </c>
      <c r="J134" s="24">
        <f t="shared" si="9"/>
        <v>71.5</v>
      </c>
      <c r="K134" s="155">
        <v>70</v>
      </c>
      <c r="L134" s="155">
        <v>67</v>
      </c>
      <c r="M134" s="28">
        <v>73</v>
      </c>
      <c r="N134" s="30"/>
      <c r="O134" s="29">
        <f t="shared" si="10"/>
        <v>70</v>
      </c>
      <c r="P134" s="30">
        <v>40</v>
      </c>
      <c r="Q134" s="167">
        <v>38</v>
      </c>
      <c r="R134" s="28">
        <v>27</v>
      </c>
      <c r="S134" s="29">
        <f t="shared" si="11"/>
        <v>246.5</v>
      </c>
    </row>
    <row r="135" spans="1:19" s="28" customFormat="1" x14ac:dyDescent="0.25">
      <c r="A135" s="111" t="s">
        <v>535</v>
      </c>
      <c r="B135" s="111" t="s">
        <v>536</v>
      </c>
      <c r="C135" s="111" t="s">
        <v>171</v>
      </c>
      <c r="D135" s="26" t="s">
        <v>23</v>
      </c>
      <c r="E135" s="155">
        <v>37</v>
      </c>
      <c r="F135" s="155">
        <v>33</v>
      </c>
      <c r="G135" s="155">
        <v>31</v>
      </c>
      <c r="H135" s="155">
        <v>36</v>
      </c>
      <c r="I135" s="24">
        <f t="shared" si="8"/>
        <v>34.25</v>
      </c>
      <c r="J135" s="24">
        <f t="shared" si="9"/>
        <v>68.5</v>
      </c>
      <c r="K135" s="155">
        <v>55</v>
      </c>
      <c r="L135" s="155">
        <v>66</v>
      </c>
      <c r="M135" s="28">
        <v>60</v>
      </c>
      <c r="N135" s="30"/>
      <c r="O135" s="29">
        <f t="shared" si="10"/>
        <v>60.33</v>
      </c>
      <c r="P135" s="30">
        <v>40</v>
      </c>
      <c r="Q135" s="167">
        <v>34</v>
      </c>
      <c r="R135" s="28">
        <v>38</v>
      </c>
      <c r="S135" s="29">
        <f t="shared" si="11"/>
        <v>240.83</v>
      </c>
    </row>
    <row r="136" spans="1:19" s="28" customFormat="1" x14ac:dyDescent="0.25">
      <c r="A136" s="111" t="s">
        <v>503</v>
      </c>
      <c r="B136" s="111" t="s">
        <v>211</v>
      </c>
      <c r="C136" s="111" t="s">
        <v>348</v>
      </c>
      <c r="D136" s="26" t="s">
        <v>23</v>
      </c>
      <c r="E136" s="155">
        <v>34</v>
      </c>
      <c r="F136" s="155">
        <v>30</v>
      </c>
      <c r="G136" s="155">
        <v>31</v>
      </c>
      <c r="H136" s="155">
        <v>37</v>
      </c>
      <c r="I136" s="24">
        <f t="shared" si="8"/>
        <v>33</v>
      </c>
      <c r="J136" s="24">
        <f t="shared" si="9"/>
        <v>66</v>
      </c>
      <c r="K136" s="155">
        <v>65</v>
      </c>
      <c r="L136" s="155">
        <v>59</v>
      </c>
      <c r="M136" s="28">
        <v>64</v>
      </c>
      <c r="N136" s="30"/>
      <c r="O136" s="29">
        <f t="shared" si="10"/>
        <v>62.67</v>
      </c>
      <c r="P136" s="30">
        <v>40</v>
      </c>
      <c r="Q136" s="167">
        <v>32</v>
      </c>
      <c r="R136" s="28">
        <v>39</v>
      </c>
      <c r="S136" s="29">
        <f t="shared" si="11"/>
        <v>239.67</v>
      </c>
    </row>
    <row r="137" spans="1:19" s="28" customFormat="1" x14ac:dyDescent="0.25">
      <c r="A137" s="111" t="s">
        <v>526</v>
      </c>
      <c r="B137" s="111" t="s">
        <v>527</v>
      </c>
      <c r="C137" s="111" t="s">
        <v>221</v>
      </c>
      <c r="D137" s="26" t="s">
        <v>23</v>
      </c>
      <c r="E137" s="155">
        <v>32</v>
      </c>
      <c r="F137" s="155">
        <v>32</v>
      </c>
      <c r="G137" s="155">
        <v>34</v>
      </c>
      <c r="H137" s="155">
        <v>35</v>
      </c>
      <c r="I137" s="24">
        <f t="shared" si="8"/>
        <v>33.25</v>
      </c>
      <c r="J137" s="24">
        <f t="shared" si="9"/>
        <v>66.5</v>
      </c>
      <c r="K137" s="155">
        <v>46</v>
      </c>
      <c r="L137" s="155">
        <v>54</v>
      </c>
      <c r="M137" s="28">
        <v>59</v>
      </c>
      <c r="N137" s="30"/>
      <c r="O137" s="29">
        <f t="shared" si="10"/>
        <v>53</v>
      </c>
      <c r="P137" s="30">
        <v>40</v>
      </c>
      <c r="Q137" s="167">
        <v>36</v>
      </c>
      <c r="R137" s="28">
        <v>41</v>
      </c>
      <c r="S137" s="29">
        <f t="shared" si="11"/>
        <v>236.5</v>
      </c>
    </row>
    <row r="138" spans="1:19" s="28" customFormat="1" x14ac:dyDescent="0.25">
      <c r="A138" s="111" t="s">
        <v>511</v>
      </c>
      <c r="B138" s="111" t="s">
        <v>512</v>
      </c>
      <c r="C138" s="111" t="s">
        <v>164</v>
      </c>
      <c r="D138" s="26" t="s">
        <v>23</v>
      </c>
      <c r="E138" s="155">
        <v>35</v>
      </c>
      <c r="F138" s="155">
        <v>30</v>
      </c>
      <c r="G138" s="155">
        <v>32</v>
      </c>
      <c r="H138" s="155">
        <v>38</v>
      </c>
      <c r="I138" s="24">
        <f t="shared" si="8"/>
        <v>33.75</v>
      </c>
      <c r="J138" s="24">
        <f t="shared" si="9"/>
        <v>67.5</v>
      </c>
      <c r="K138" s="155">
        <v>56</v>
      </c>
      <c r="L138" s="155">
        <v>51</v>
      </c>
      <c r="M138" s="28">
        <v>65</v>
      </c>
      <c r="N138" s="30"/>
      <c r="O138" s="29">
        <f t="shared" si="10"/>
        <v>57.33</v>
      </c>
      <c r="P138" s="30">
        <v>40</v>
      </c>
      <c r="Q138" s="167">
        <v>34</v>
      </c>
      <c r="R138" s="28">
        <v>37</v>
      </c>
      <c r="S138" s="29">
        <f t="shared" si="11"/>
        <v>235.83</v>
      </c>
    </row>
    <row r="139" spans="1:19" s="28" customFormat="1" x14ac:dyDescent="0.25">
      <c r="A139" s="111" t="s">
        <v>538</v>
      </c>
      <c r="B139" s="111" t="s">
        <v>539</v>
      </c>
      <c r="C139" s="111" t="s">
        <v>132</v>
      </c>
      <c r="D139" s="26" t="s">
        <v>23</v>
      </c>
      <c r="E139" s="155">
        <v>34</v>
      </c>
      <c r="F139" s="155">
        <v>30</v>
      </c>
      <c r="G139" s="155">
        <v>28</v>
      </c>
      <c r="H139" s="155">
        <v>37</v>
      </c>
      <c r="I139" s="24">
        <f t="shared" si="8"/>
        <v>32.25</v>
      </c>
      <c r="J139" s="24">
        <f t="shared" si="9"/>
        <v>64.5</v>
      </c>
      <c r="K139" s="155">
        <v>56</v>
      </c>
      <c r="L139" s="155">
        <v>50</v>
      </c>
      <c r="M139" s="28">
        <v>52</v>
      </c>
      <c r="N139" s="30"/>
      <c r="O139" s="29">
        <f t="shared" si="10"/>
        <v>52.67</v>
      </c>
      <c r="P139" s="30">
        <v>40</v>
      </c>
      <c r="Q139" s="167">
        <v>38</v>
      </c>
      <c r="R139" s="28">
        <v>40</v>
      </c>
      <c r="S139" s="29">
        <f t="shared" si="11"/>
        <v>235.17</v>
      </c>
    </row>
    <row r="140" spans="1:19" s="28" customFormat="1" x14ac:dyDescent="0.25">
      <c r="A140" s="111" t="s">
        <v>505</v>
      </c>
      <c r="B140" s="111" t="s">
        <v>506</v>
      </c>
      <c r="C140" s="111" t="s">
        <v>128</v>
      </c>
      <c r="D140" s="26" t="s">
        <v>23</v>
      </c>
      <c r="E140" s="155">
        <v>32</v>
      </c>
      <c r="F140" s="155">
        <v>35</v>
      </c>
      <c r="G140" s="155">
        <v>32</v>
      </c>
      <c r="H140" s="155">
        <v>37</v>
      </c>
      <c r="I140" s="24">
        <f t="shared" si="8"/>
        <v>34</v>
      </c>
      <c r="J140" s="24">
        <f t="shared" si="9"/>
        <v>68</v>
      </c>
      <c r="K140" s="155">
        <v>52</v>
      </c>
      <c r="L140" s="155">
        <v>50</v>
      </c>
      <c r="M140" s="28">
        <v>50</v>
      </c>
      <c r="N140" s="30"/>
      <c r="O140" s="29">
        <f t="shared" si="10"/>
        <v>50.67</v>
      </c>
      <c r="P140" s="30">
        <v>40</v>
      </c>
      <c r="Q140" s="167">
        <v>38</v>
      </c>
      <c r="R140" s="28">
        <v>37</v>
      </c>
      <c r="S140" s="29">
        <f t="shared" si="11"/>
        <v>233.67</v>
      </c>
    </row>
    <row r="141" spans="1:19" s="28" customFormat="1" x14ac:dyDescent="0.25">
      <c r="A141" s="111" t="s">
        <v>500</v>
      </c>
      <c r="B141" s="111" t="s">
        <v>501</v>
      </c>
      <c r="C141" s="111" t="s">
        <v>240</v>
      </c>
      <c r="D141" s="26" t="s">
        <v>23</v>
      </c>
      <c r="E141" s="155">
        <v>30</v>
      </c>
      <c r="F141" s="155">
        <v>28</v>
      </c>
      <c r="G141" s="155">
        <v>27</v>
      </c>
      <c r="H141" s="155">
        <v>37</v>
      </c>
      <c r="I141" s="24">
        <f t="shared" si="8"/>
        <v>30.5</v>
      </c>
      <c r="J141" s="24">
        <f t="shared" si="9"/>
        <v>61</v>
      </c>
      <c r="K141" s="155">
        <v>60</v>
      </c>
      <c r="L141" s="155">
        <v>62</v>
      </c>
      <c r="M141" s="28">
        <v>60</v>
      </c>
      <c r="N141" s="30"/>
      <c r="O141" s="29">
        <f t="shared" si="10"/>
        <v>60.67</v>
      </c>
      <c r="P141" s="30">
        <v>40</v>
      </c>
      <c r="Q141" s="167">
        <v>35</v>
      </c>
      <c r="R141" s="28">
        <v>36</v>
      </c>
      <c r="S141" s="29">
        <f t="shared" si="11"/>
        <v>232.67</v>
      </c>
    </row>
    <row r="142" spans="1:19" s="28" customFormat="1" x14ac:dyDescent="0.25">
      <c r="A142" s="111" t="s">
        <v>508</v>
      </c>
      <c r="B142" s="111" t="s">
        <v>509</v>
      </c>
      <c r="C142" s="111" t="s">
        <v>181</v>
      </c>
      <c r="D142" s="26" t="s">
        <v>23</v>
      </c>
      <c r="E142" s="155">
        <v>32</v>
      </c>
      <c r="F142" s="155">
        <v>33</v>
      </c>
      <c r="G142" s="155">
        <v>32</v>
      </c>
      <c r="H142" s="155">
        <v>37</v>
      </c>
      <c r="I142" s="24">
        <f t="shared" si="8"/>
        <v>33.5</v>
      </c>
      <c r="J142" s="24">
        <f t="shared" si="9"/>
        <v>67</v>
      </c>
      <c r="K142" s="155">
        <v>52</v>
      </c>
      <c r="L142" s="155">
        <v>55</v>
      </c>
      <c r="M142" s="28">
        <v>55</v>
      </c>
      <c r="N142" s="30"/>
      <c r="O142" s="29">
        <f t="shared" si="10"/>
        <v>54</v>
      </c>
      <c r="P142" s="30">
        <v>40</v>
      </c>
      <c r="Q142" s="167">
        <v>31</v>
      </c>
      <c r="R142" s="28">
        <v>39</v>
      </c>
      <c r="S142" s="29">
        <f t="shared" si="11"/>
        <v>231</v>
      </c>
    </row>
    <row r="143" spans="1:19" s="28" customFormat="1" x14ac:dyDescent="0.25">
      <c r="A143" s="111" t="s">
        <v>520</v>
      </c>
      <c r="B143" s="111" t="s">
        <v>521</v>
      </c>
      <c r="C143" s="111" t="s">
        <v>153</v>
      </c>
      <c r="D143" s="26" t="s">
        <v>23</v>
      </c>
      <c r="E143" s="155">
        <v>24</v>
      </c>
      <c r="F143" s="155">
        <v>31</v>
      </c>
      <c r="G143" s="155">
        <v>30</v>
      </c>
      <c r="H143" s="155">
        <v>36</v>
      </c>
      <c r="I143" s="24">
        <f t="shared" si="8"/>
        <v>30.25</v>
      </c>
      <c r="J143" s="24">
        <f t="shared" si="9"/>
        <v>60.5</v>
      </c>
      <c r="K143" s="155">
        <v>64</v>
      </c>
      <c r="L143" s="155">
        <v>42</v>
      </c>
      <c r="M143" s="28">
        <v>58</v>
      </c>
      <c r="N143" s="30"/>
      <c r="O143" s="29">
        <f t="shared" si="10"/>
        <v>54.67</v>
      </c>
      <c r="P143" s="30">
        <v>40</v>
      </c>
      <c r="Q143" s="167">
        <v>39</v>
      </c>
      <c r="R143" s="28">
        <v>36</v>
      </c>
      <c r="S143" s="29">
        <f t="shared" si="11"/>
        <v>230.17</v>
      </c>
    </row>
    <row r="144" spans="1:19" s="28" customFormat="1" x14ac:dyDescent="0.25">
      <c r="A144" s="111" t="s">
        <v>497</v>
      </c>
      <c r="B144" s="111" t="s">
        <v>498</v>
      </c>
      <c r="C144" s="111" t="s">
        <v>146</v>
      </c>
      <c r="D144" s="26" t="s">
        <v>23</v>
      </c>
      <c r="E144" s="155">
        <v>30</v>
      </c>
      <c r="F144" s="155">
        <v>32</v>
      </c>
      <c r="G144" s="155">
        <v>31</v>
      </c>
      <c r="H144" s="155">
        <v>39</v>
      </c>
      <c r="I144" s="24">
        <f t="shared" si="8"/>
        <v>33</v>
      </c>
      <c r="J144" s="24">
        <f t="shared" si="9"/>
        <v>66</v>
      </c>
      <c r="K144" s="155">
        <v>28</v>
      </c>
      <c r="L144" s="155">
        <v>44</v>
      </c>
      <c r="M144" s="28">
        <v>54</v>
      </c>
      <c r="N144" s="30"/>
      <c r="O144" s="29">
        <f t="shared" si="10"/>
        <v>42</v>
      </c>
      <c r="P144" s="30">
        <v>40</v>
      </c>
      <c r="Q144" s="167">
        <v>38</v>
      </c>
      <c r="R144" s="28">
        <v>36</v>
      </c>
      <c r="S144" s="29">
        <f t="shared" si="11"/>
        <v>222</v>
      </c>
    </row>
    <row r="145" spans="1:19" s="28" customFormat="1" x14ac:dyDescent="0.25">
      <c r="A145" s="111" t="s">
        <v>541</v>
      </c>
      <c r="B145" s="111" t="s">
        <v>131</v>
      </c>
      <c r="C145" s="111" t="s">
        <v>164</v>
      </c>
      <c r="D145" s="26" t="s">
        <v>23</v>
      </c>
      <c r="E145" s="155">
        <v>36</v>
      </c>
      <c r="F145" s="155">
        <v>32</v>
      </c>
      <c r="G145" s="155">
        <v>32</v>
      </c>
      <c r="H145" s="155">
        <v>37</v>
      </c>
      <c r="I145" s="24">
        <f t="shared" si="8"/>
        <v>34.25</v>
      </c>
      <c r="J145" s="24">
        <f t="shared" si="9"/>
        <v>68.5</v>
      </c>
      <c r="K145" s="155">
        <v>61</v>
      </c>
      <c r="L145" s="155">
        <v>73</v>
      </c>
      <c r="M145" s="28">
        <v>69</v>
      </c>
      <c r="N145" s="30"/>
      <c r="O145" s="29">
        <f t="shared" si="10"/>
        <v>67.67</v>
      </c>
      <c r="P145" s="30">
        <v>20</v>
      </c>
      <c r="Q145" s="167">
        <v>34</v>
      </c>
      <c r="R145" s="28">
        <v>30</v>
      </c>
      <c r="S145" s="29">
        <f t="shared" si="11"/>
        <v>220.17</v>
      </c>
    </row>
    <row r="146" spans="1:19" s="28" customFormat="1" x14ac:dyDescent="0.25">
      <c r="A146" s="111" t="s">
        <v>492</v>
      </c>
      <c r="B146" s="111" t="s">
        <v>217</v>
      </c>
      <c r="C146" s="111" t="s">
        <v>120</v>
      </c>
      <c r="D146" s="26" t="s">
        <v>23</v>
      </c>
      <c r="E146" s="155">
        <v>38</v>
      </c>
      <c r="F146" s="155">
        <v>28</v>
      </c>
      <c r="G146" s="155">
        <v>31</v>
      </c>
      <c r="H146" s="155">
        <v>35</v>
      </c>
      <c r="I146" s="24">
        <f t="shared" si="8"/>
        <v>33</v>
      </c>
      <c r="J146" s="24">
        <f t="shared" si="9"/>
        <v>66</v>
      </c>
      <c r="K146" s="155">
        <v>28</v>
      </c>
      <c r="L146" s="155">
        <v>48</v>
      </c>
      <c r="M146" s="28">
        <v>51</v>
      </c>
      <c r="N146" s="30"/>
      <c r="O146" s="29">
        <f t="shared" si="10"/>
        <v>42.33</v>
      </c>
      <c r="P146" s="30">
        <v>40</v>
      </c>
      <c r="Q146" s="167">
        <v>20</v>
      </c>
      <c r="R146" s="28">
        <v>34</v>
      </c>
      <c r="S146" s="29">
        <f t="shared" si="11"/>
        <v>202.33</v>
      </c>
    </row>
    <row r="147" spans="1:19" s="28" customFormat="1" x14ac:dyDescent="0.25">
      <c r="A147" s="111" t="s">
        <v>489</v>
      </c>
      <c r="B147" s="111" t="s">
        <v>490</v>
      </c>
      <c r="C147" s="111" t="s">
        <v>240</v>
      </c>
      <c r="D147" s="26" t="s">
        <v>23</v>
      </c>
      <c r="E147" s="155">
        <v>26</v>
      </c>
      <c r="F147" s="155">
        <v>25</v>
      </c>
      <c r="G147" s="155">
        <v>28</v>
      </c>
      <c r="H147" s="155">
        <v>36</v>
      </c>
      <c r="I147" s="24">
        <f t="shared" si="8"/>
        <v>28.75</v>
      </c>
      <c r="J147" s="24">
        <f t="shared" si="9"/>
        <v>57.5</v>
      </c>
      <c r="K147" s="155">
        <v>28</v>
      </c>
      <c r="L147" s="155">
        <v>55</v>
      </c>
      <c r="M147" s="28">
        <v>58</v>
      </c>
      <c r="N147" s="30"/>
      <c r="O147" s="29">
        <f t="shared" si="10"/>
        <v>47</v>
      </c>
      <c r="P147" s="30">
        <v>40</v>
      </c>
      <c r="Q147" s="167">
        <v>26.5</v>
      </c>
      <c r="R147" s="28">
        <v>30</v>
      </c>
      <c r="S147" s="29">
        <f t="shared" si="11"/>
        <v>201</v>
      </c>
    </row>
    <row r="148" spans="1:19" s="28" customFormat="1" x14ac:dyDescent="0.25">
      <c r="A148" s="111" t="s">
        <v>486</v>
      </c>
      <c r="B148" s="111" t="s">
        <v>487</v>
      </c>
      <c r="C148" s="111" t="s">
        <v>124</v>
      </c>
      <c r="D148" s="26" t="s">
        <v>23</v>
      </c>
      <c r="E148" s="79">
        <v>29</v>
      </c>
      <c r="F148" s="79">
        <v>31</v>
      </c>
      <c r="G148" s="79">
        <v>31</v>
      </c>
      <c r="H148" s="155">
        <v>36</v>
      </c>
      <c r="I148" s="24">
        <f t="shared" si="8"/>
        <v>31.75</v>
      </c>
      <c r="J148" s="24">
        <f t="shared" si="9"/>
        <v>63.5</v>
      </c>
      <c r="K148" s="79">
        <v>32</v>
      </c>
      <c r="L148" s="79">
        <v>49</v>
      </c>
      <c r="M148" s="89">
        <v>56</v>
      </c>
      <c r="N148" s="90"/>
      <c r="O148" s="29">
        <f t="shared" si="10"/>
        <v>45.67</v>
      </c>
      <c r="P148" s="30">
        <v>30</v>
      </c>
      <c r="Q148" s="168">
        <v>17</v>
      </c>
      <c r="R148" s="89">
        <v>35</v>
      </c>
      <c r="S148" s="29">
        <f t="shared" si="11"/>
        <v>191.17</v>
      </c>
    </row>
    <row r="149" spans="1:19" s="221" customFormat="1" x14ac:dyDescent="0.25">
      <c r="A149" s="218" t="s">
        <v>591</v>
      </c>
      <c r="B149" s="218" t="s">
        <v>592</v>
      </c>
      <c r="C149" s="218" t="s">
        <v>164</v>
      </c>
      <c r="D149" s="219" t="s">
        <v>0</v>
      </c>
      <c r="E149" s="222">
        <v>34</v>
      </c>
      <c r="F149" s="222">
        <v>39</v>
      </c>
      <c r="G149" s="222">
        <v>39</v>
      </c>
      <c r="H149" s="222">
        <v>35</v>
      </c>
      <c r="I149" s="223">
        <f t="shared" si="8"/>
        <v>36.75</v>
      </c>
      <c r="J149" s="223">
        <f t="shared" si="9"/>
        <v>73.5</v>
      </c>
      <c r="K149" s="222">
        <v>63</v>
      </c>
      <c r="L149" s="222">
        <v>70</v>
      </c>
      <c r="M149" s="221">
        <v>67</v>
      </c>
      <c r="N149" s="227"/>
      <c r="O149" s="224">
        <f t="shared" si="10"/>
        <v>66.67</v>
      </c>
      <c r="P149" s="220">
        <v>40</v>
      </c>
      <c r="Q149" s="225">
        <v>41</v>
      </c>
      <c r="R149" s="221">
        <v>41</v>
      </c>
      <c r="S149" s="224">
        <f t="shared" si="11"/>
        <v>262.17</v>
      </c>
    </row>
    <row r="150" spans="1:19" s="28" customFormat="1" x14ac:dyDescent="0.25">
      <c r="A150" s="111" t="s">
        <v>602</v>
      </c>
      <c r="B150" s="111" t="s">
        <v>603</v>
      </c>
      <c r="C150" s="111" t="s">
        <v>113</v>
      </c>
      <c r="D150" s="26" t="s">
        <v>0</v>
      </c>
      <c r="E150" s="155">
        <v>31</v>
      </c>
      <c r="F150" s="155">
        <v>35</v>
      </c>
      <c r="G150" s="155">
        <v>36</v>
      </c>
      <c r="H150" s="155">
        <v>36</v>
      </c>
      <c r="I150" s="24">
        <f t="shared" si="8"/>
        <v>34.5</v>
      </c>
      <c r="J150" s="24">
        <f t="shared" si="9"/>
        <v>69</v>
      </c>
      <c r="K150" s="155">
        <v>62</v>
      </c>
      <c r="L150" s="155">
        <v>68</v>
      </c>
      <c r="M150" s="28">
        <v>65</v>
      </c>
      <c r="N150" s="30"/>
      <c r="O150" s="29">
        <f t="shared" si="10"/>
        <v>65</v>
      </c>
      <c r="P150" s="30">
        <v>40</v>
      </c>
      <c r="Q150" s="167">
        <v>38</v>
      </c>
      <c r="R150" s="28">
        <v>44</v>
      </c>
      <c r="S150" s="29">
        <f t="shared" si="11"/>
        <v>256</v>
      </c>
    </row>
    <row r="151" spans="1:19" s="28" customFormat="1" x14ac:dyDescent="0.25">
      <c r="A151" s="111" t="s">
        <v>597</v>
      </c>
      <c r="B151" s="111" t="s">
        <v>598</v>
      </c>
      <c r="C151" s="111" t="s">
        <v>203</v>
      </c>
      <c r="D151" s="26" t="s">
        <v>0</v>
      </c>
      <c r="E151" s="155">
        <v>31</v>
      </c>
      <c r="F151" s="155">
        <v>34</v>
      </c>
      <c r="G151" s="155">
        <v>38</v>
      </c>
      <c r="H151" s="155">
        <v>36</v>
      </c>
      <c r="I151" s="24">
        <f t="shared" si="8"/>
        <v>34.75</v>
      </c>
      <c r="J151" s="24">
        <f t="shared" si="9"/>
        <v>69.5</v>
      </c>
      <c r="K151" s="155">
        <v>69</v>
      </c>
      <c r="L151" s="155">
        <v>67</v>
      </c>
      <c r="M151" s="28">
        <v>68</v>
      </c>
      <c r="N151" s="30"/>
      <c r="O151" s="29">
        <f t="shared" si="10"/>
        <v>68</v>
      </c>
      <c r="P151" s="30">
        <v>40</v>
      </c>
      <c r="Q151" s="167">
        <v>38</v>
      </c>
      <c r="R151" s="28">
        <v>40</v>
      </c>
      <c r="S151" s="29">
        <f t="shared" si="11"/>
        <v>255.5</v>
      </c>
    </row>
    <row r="152" spans="1:19" s="28" customFormat="1" x14ac:dyDescent="0.25">
      <c r="A152" s="111" t="s">
        <v>608</v>
      </c>
      <c r="B152" s="111" t="s">
        <v>609</v>
      </c>
      <c r="C152" s="111" t="s">
        <v>171</v>
      </c>
      <c r="D152" s="26" t="s">
        <v>0</v>
      </c>
      <c r="E152" s="155">
        <v>34</v>
      </c>
      <c r="F152" s="155">
        <v>37</v>
      </c>
      <c r="G152" s="155">
        <v>38</v>
      </c>
      <c r="H152" s="155">
        <v>38</v>
      </c>
      <c r="I152" s="24">
        <f t="shared" si="8"/>
        <v>36.75</v>
      </c>
      <c r="J152" s="24">
        <f t="shared" si="9"/>
        <v>73.5</v>
      </c>
      <c r="K152" s="155">
        <v>53</v>
      </c>
      <c r="L152" s="155">
        <v>58</v>
      </c>
      <c r="M152" s="28">
        <v>72</v>
      </c>
      <c r="N152" s="30"/>
      <c r="O152" s="29">
        <f t="shared" si="10"/>
        <v>61</v>
      </c>
      <c r="P152" s="30">
        <v>40</v>
      </c>
      <c r="Q152" s="167">
        <v>37</v>
      </c>
      <c r="R152" s="28">
        <v>43</v>
      </c>
      <c r="S152" s="29">
        <f t="shared" si="11"/>
        <v>254.5</v>
      </c>
    </row>
    <row r="153" spans="1:19" s="28" customFormat="1" x14ac:dyDescent="0.25">
      <c r="A153" s="111" t="s">
        <v>549</v>
      </c>
      <c r="B153" s="111" t="s">
        <v>550</v>
      </c>
      <c r="C153" s="111" t="s">
        <v>124</v>
      </c>
      <c r="D153" s="26" t="s">
        <v>0</v>
      </c>
      <c r="E153" s="155">
        <v>33</v>
      </c>
      <c r="F153" s="155">
        <v>35</v>
      </c>
      <c r="G153" s="155">
        <v>37</v>
      </c>
      <c r="H153" s="155">
        <v>35</v>
      </c>
      <c r="I153" s="24">
        <f t="shared" si="8"/>
        <v>35</v>
      </c>
      <c r="J153" s="24">
        <f t="shared" si="9"/>
        <v>70</v>
      </c>
      <c r="K153" s="155">
        <v>53</v>
      </c>
      <c r="L153" s="155">
        <v>68</v>
      </c>
      <c r="M153" s="28">
        <v>73</v>
      </c>
      <c r="N153" s="30"/>
      <c r="O153" s="29">
        <f t="shared" si="10"/>
        <v>64.67</v>
      </c>
      <c r="P153" s="30">
        <v>40</v>
      </c>
      <c r="Q153" s="167">
        <v>35</v>
      </c>
      <c r="R153" s="28">
        <v>43</v>
      </c>
      <c r="S153" s="29">
        <f t="shared" si="11"/>
        <v>252.67</v>
      </c>
    </row>
    <row r="154" spans="1:19" s="28" customFormat="1" x14ac:dyDescent="0.25">
      <c r="A154" s="111" t="s">
        <v>600</v>
      </c>
      <c r="B154" s="111" t="s">
        <v>464</v>
      </c>
      <c r="C154" s="111" t="s">
        <v>348</v>
      </c>
      <c r="D154" s="26" t="s">
        <v>0</v>
      </c>
      <c r="E154" s="155">
        <v>32</v>
      </c>
      <c r="F154" s="155">
        <v>38</v>
      </c>
      <c r="G154" s="155">
        <v>36</v>
      </c>
      <c r="H154" s="155">
        <v>38</v>
      </c>
      <c r="I154" s="24">
        <f t="shared" si="8"/>
        <v>36</v>
      </c>
      <c r="J154" s="24">
        <f t="shared" si="9"/>
        <v>72</v>
      </c>
      <c r="K154" s="155">
        <v>67</v>
      </c>
      <c r="L154" s="155">
        <v>69</v>
      </c>
      <c r="M154" s="28">
        <v>73</v>
      </c>
      <c r="N154" s="30"/>
      <c r="O154" s="29">
        <f t="shared" si="10"/>
        <v>69.67</v>
      </c>
      <c r="P154" s="30">
        <v>40</v>
      </c>
      <c r="Q154" s="167">
        <v>33</v>
      </c>
      <c r="R154" s="28">
        <v>38</v>
      </c>
      <c r="S154" s="29">
        <f t="shared" si="11"/>
        <v>252.67</v>
      </c>
    </row>
    <row r="155" spans="1:19" s="28" customFormat="1" x14ac:dyDescent="0.25">
      <c r="A155" s="111" t="s">
        <v>563</v>
      </c>
      <c r="B155" s="111" t="s">
        <v>564</v>
      </c>
      <c r="C155" s="111" t="s">
        <v>113</v>
      </c>
      <c r="D155" s="26" t="s">
        <v>0</v>
      </c>
      <c r="E155" s="155">
        <v>35</v>
      </c>
      <c r="F155" s="155">
        <v>36</v>
      </c>
      <c r="G155" s="155">
        <v>37</v>
      </c>
      <c r="H155" s="155">
        <v>38</v>
      </c>
      <c r="I155" s="24">
        <f t="shared" si="8"/>
        <v>36.5</v>
      </c>
      <c r="J155" s="24">
        <f t="shared" si="9"/>
        <v>73</v>
      </c>
      <c r="K155" s="155">
        <v>37</v>
      </c>
      <c r="L155" s="155">
        <v>71</v>
      </c>
      <c r="M155" s="155">
        <v>71</v>
      </c>
      <c r="N155" s="30"/>
      <c r="O155" s="29">
        <f t="shared" si="10"/>
        <v>59.67</v>
      </c>
      <c r="P155" s="30">
        <v>40</v>
      </c>
      <c r="Q155" s="167">
        <v>40</v>
      </c>
      <c r="R155" s="28">
        <v>39</v>
      </c>
      <c r="S155" s="29">
        <f t="shared" si="11"/>
        <v>251.67</v>
      </c>
    </row>
    <row r="156" spans="1:19" x14ac:dyDescent="0.25">
      <c r="A156" s="111" t="s">
        <v>560</v>
      </c>
      <c r="B156" s="111" t="s">
        <v>561</v>
      </c>
      <c r="C156" s="111" t="s">
        <v>146</v>
      </c>
      <c r="D156" s="26" t="s">
        <v>0</v>
      </c>
      <c r="E156" s="155">
        <v>32</v>
      </c>
      <c r="F156" s="155">
        <v>34</v>
      </c>
      <c r="G156" s="155">
        <v>35</v>
      </c>
      <c r="H156" s="155">
        <v>35</v>
      </c>
      <c r="I156" s="24">
        <f t="shared" si="8"/>
        <v>34</v>
      </c>
      <c r="J156" s="24">
        <f t="shared" si="9"/>
        <v>68</v>
      </c>
      <c r="K156" s="155">
        <v>54</v>
      </c>
      <c r="L156" s="155">
        <v>69</v>
      </c>
      <c r="M156" s="28">
        <v>72</v>
      </c>
      <c r="N156" s="25"/>
      <c r="O156" s="29">
        <f t="shared" si="10"/>
        <v>65</v>
      </c>
      <c r="P156" s="30">
        <v>40</v>
      </c>
      <c r="Q156" s="167">
        <v>36</v>
      </c>
      <c r="R156" s="28">
        <v>40</v>
      </c>
      <c r="S156" s="29">
        <f t="shared" si="11"/>
        <v>249</v>
      </c>
    </row>
    <row r="157" spans="1:19" s="28" customFormat="1" x14ac:dyDescent="0.25">
      <c r="A157" s="111" t="s">
        <v>555</v>
      </c>
      <c r="B157" s="111" t="s">
        <v>404</v>
      </c>
      <c r="C157" s="111" t="s">
        <v>203</v>
      </c>
      <c r="D157" s="26" t="s">
        <v>0</v>
      </c>
      <c r="E157" s="155">
        <v>33</v>
      </c>
      <c r="F157" s="155">
        <v>36</v>
      </c>
      <c r="G157" s="155">
        <v>35</v>
      </c>
      <c r="H157" s="155">
        <v>37</v>
      </c>
      <c r="I157" s="24">
        <f t="shared" si="8"/>
        <v>35.25</v>
      </c>
      <c r="J157" s="24">
        <f t="shared" si="9"/>
        <v>70.5</v>
      </c>
      <c r="K157" s="155">
        <v>62</v>
      </c>
      <c r="L157" s="155">
        <v>57</v>
      </c>
      <c r="M157" s="155">
        <v>64</v>
      </c>
      <c r="N157" s="25"/>
      <c r="O157" s="29">
        <f t="shared" si="10"/>
        <v>61</v>
      </c>
      <c r="P157" s="30">
        <v>40</v>
      </c>
      <c r="Q157" s="167">
        <v>34</v>
      </c>
      <c r="R157" s="28">
        <v>42</v>
      </c>
      <c r="S157" s="29">
        <f t="shared" si="11"/>
        <v>247.5</v>
      </c>
    </row>
    <row r="158" spans="1:19" s="28" customFormat="1" x14ac:dyDescent="0.25">
      <c r="A158" s="111" t="s">
        <v>589</v>
      </c>
      <c r="B158" s="111" t="s">
        <v>447</v>
      </c>
      <c r="C158" s="111" t="s">
        <v>153</v>
      </c>
      <c r="D158" s="26" t="s">
        <v>0</v>
      </c>
      <c r="E158" s="155">
        <v>29</v>
      </c>
      <c r="F158" s="155">
        <v>37</v>
      </c>
      <c r="G158" s="155">
        <v>36</v>
      </c>
      <c r="H158" s="155">
        <v>39</v>
      </c>
      <c r="I158" s="24">
        <f t="shared" si="8"/>
        <v>35.25</v>
      </c>
      <c r="J158" s="24">
        <f t="shared" si="9"/>
        <v>70.5</v>
      </c>
      <c r="K158" s="155">
        <v>61</v>
      </c>
      <c r="L158" s="155">
        <v>60</v>
      </c>
      <c r="M158" s="28">
        <v>68</v>
      </c>
      <c r="N158" s="25"/>
      <c r="O158" s="29">
        <f t="shared" si="10"/>
        <v>63</v>
      </c>
      <c r="P158" s="30">
        <v>40</v>
      </c>
      <c r="Q158" s="167">
        <v>38</v>
      </c>
      <c r="R158" s="28">
        <v>35</v>
      </c>
      <c r="S158" s="29">
        <f t="shared" si="11"/>
        <v>246.5</v>
      </c>
    </row>
    <row r="159" spans="1:19" s="28" customFormat="1" x14ac:dyDescent="0.25">
      <c r="A159" s="111" t="s">
        <v>569</v>
      </c>
      <c r="B159" s="111" t="s">
        <v>170</v>
      </c>
      <c r="C159" s="111" t="s">
        <v>181</v>
      </c>
      <c r="D159" s="26" t="s">
        <v>0</v>
      </c>
      <c r="E159" s="155">
        <v>33</v>
      </c>
      <c r="F159" s="155">
        <v>36</v>
      </c>
      <c r="G159" s="155">
        <v>37</v>
      </c>
      <c r="H159" s="155">
        <v>36</v>
      </c>
      <c r="I159" s="24">
        <f t="shared" si="8"/>
        <v>35.5</v>
      </c>
      <c r="J159" s="24">
        <f t="shared" si="9"/>
        <v>71</v>
      </c>
      <c r="K159" s="155">
        <v>59</v>
      </c>
      <c r="L159" s="155">
        <v>54</v>
      </c>
      <c r="M159" s="155">
        <v>66</v>
      </c>
      <c r="N159" s="25"/>
      <c r="O159" s="29">
        <f t="shared" si="10"/>
        <v>59.67</v>
      </c>
      <c r="P159" s="30">
        <v>40</v>
      </c>
      <c r="Q159" s="167">
        <v>31</v>
      </c>
      <c r="R159" s="28">
        <v>43</v>
      </c>
      <c r="S159" s="29">
        <f t="shared" si="11"/>
        <v>244.67</v>
      </c>
    </row>
    <row r="160" spans="1:19" s="28" customFormat="1" x14ac:dyDescent="0.25">
      <c r="A160" s="111" t="s">
        <v>571</v>
      </c>
      <c r="B160" s="111" t="s">
        <v>572</v>
      </c>
      <c r="C160" s="111" t="s">
        <v>164</v>
      </c>
      <c r="D160" s="26" t="s">
        <v>0</v>
      </c>
      <c r="E160" s="155">
        <v>33</v>
      </c>
      <c r="F160" s="155">
        <v>35</v>
      </c>
      <c r="G160" s="155">
        <v>37</v>
      </c>
      <c r="H160" s="155">
        <v>36</v>
      </c>
      <c r="I160" s="24">
        <f t="shared" si="8"/>
        <v>35.25</v>
      </c>
      <c r="J160" s="24">
        <f t="shared" si="9"/>
        <v>70.5</v>
      </c>
      <c r="K160" s="155">
        <v>59</v>
      </c>
      <c r="L160" s="155">
        <v>58</v>
      </c>
      <c r="M160" s="28">
        <v>67</v>
      </c>
      <c r="N160" s="25"/>
      <c r="O160" s="29">
        <f t="shared" si="10"/>
        <v>61.33</v>
      </c>
      <c r="P160" s="30">
        <v>40</v>
      </c>
      <c r="Q160" s="167">
        <v>40</v>
      </c>
      <c r="R160" s="28">
        <v>32</v>
      </c>
      <c r="S160" s="29">
        <f t="shared" si="11"/>
        <v>243.83</v>
      </c>
    </row>
    <row r="161" spans="1:19" s="28" customFormat="1" x14ac:dyDescent="0.25">
      <c r="A161" s="111" t="s">
        <v>574</v>
      </c>
      <c r="B161" s="111" t="s">
        <v>575</v>
      </c>
      <c r="C161" s="111" t="s">
        <v>157</v>
      </c>
      <c r="D161" s="26" t="s">
        <v>0</v>
      </c>
      <c r="E161" s="155">
        <v>29</v>
      </c>
      <c r="F161" s="155">
        <v>37</v>
      </c>
      <c r="G161" s="155">
        <v>36</v>
      </c>
      <c r="H161" s="155">
        <v>37</v>
      </c>
      <c r="I161" s="24">
        <f t="shared" si="8"/>
        <v>34.75</v>
      </c>
      <c r="J161" s="24">
        <f t="shared" si="9"/>
        <v>69.5</v>
      </c>
      <c r="K161" s="155">
        <v>63</v>
      </c>
      <c r="L161" s="155">
        <v>65</v>
      </c>
      <c r="M161" s="28">
        <v>56</v>
      </c>
      <c r="N161" s="25"/>
      <c r="O161" s="29">
        <f t="shared" si="10"/>
        <v>61.33</v>
      </c>
      <c r="P161" s="30">
        <v>40</v>
      </c>
      <c r="Q161" s="167">
        <v>33</v>
      </c>
      <c r="R161" s="28">
        <v>37</v>
      </c>
      <c r="S161" s="29">
        <f t="shared" si="11"/>
        <v>240.83</v>
      </c>
    </row>
    <row r="162" spans="1:19" s="28" customFormat="1" x14ac:dyDescent="0.25">
      <c r="A162" s="111" t="s">
        <v>557</v>
      </c>
      <c r="B162" s="111" t="s">
        <v>558</v>
      </c>
      <c r="C162" s="111" t="s">
        <v>136</v>
      </c>
      <c r="D162" s="26" t="s">
        <v>0</v>
      </c>
      <c r="E162" s="155">
        <v>28</v>
      </c>
      <c r="F162" s="155">
        <v>36</v>
      </c>
      <c r="G162" s="155">
        <v>34</v>
      </c>
      <c r="H162" s="155">
        <v>35</v>
      </c>
      <c r="I162" s="24">
        <f t="shared" si="8"/>
        <v>33.25</v>
      </c>
      <c r="J162" s="24">
        <f t="shared" si="9"/>
        <v>66.5</v>
      </c>
      <c r="K162" s="155">
        <v>0</v>
      </c>
      <c r="L162" s="155">
        <v>71</v>
      </c>
      <c r="M162" s="28">
        <v>74</v>
      </c>
      <c r="N162" s="30"/>
      <c r="O162" s="29">
        <f t="shared" si="10"/>
        <v>48.33</v>
      </c>
      <c r="P162" s="30">
        <v>40</v>
      </c>
      <c r="Q162" s="167">
        <v>43</v>
      </c>
      <c r="R162" s="28">
        <v>41</v>
      </c>
      <c r="S162" s="29">
        <f t="shared" si="11"/>
        <v>238.83</v>
      </c>
    </row>
    <row r="163" spans="1:19" s="28" customFormat="1" x14ac:dyDescent="0.25">
      <c r="A163" s="111" t="s">
        <v>594</v>
      </c>
      <c r="B163" s="111" t="s">
        <v>595</v>
      </c>
      <c r="C163" s="111" t="s">
        <v>164</v>
      </c>
      <c r="D163" s="26" t="s">
        <v>0</v>
      </c>
      <c r="E163" s="155">
        <v>36</v>
      </c>
      <c r="F163" s="155">
        <v>36</v>
      </c>
      <c r="G163" s="155">
        <v>38</v>
      </c>
      <c r="H163" s="155">
        <v>37</v>
      </c>
      <c r="I163" s="24">
        <f t="shared" si="8"/>
        <v>36.75</v>
      </c>
      <c r="J163" s="24">
        <f t="shared" si="9"/>
        <v>73.5</v>
      </c>
      <c r="K163" s="155">
        <v>69</v>
      </c>
      <c r="L163" s="155">
        <v>76</v>
      </c>
      <c r="M163" s="28">
        <v>70</v>
      </c>
      <c r="N163" s="30"/>
      <c r="O163" s="29">
        <f t="shared" si="10"/>
        <v>71.67</v>
      </c>
      <c r="P163" s="30">
        <v>20</v>
      </c>
      <c r="Q163" s="167">
        <v>39</v>
      </c>
      <c r="R163" s="28">
        <v>34</v>
      </c>
      <c r="S163" s="29">
        <f t="shared" si="11"/>
        <v>238.17</v>
      </c>
    </row>
    <row r="164" spans="1:19" s="28" customFormat="1" x14ac:dyDescent="0.25">
      <c r="A164" s="111" t="s">
        <v>577</v>
      </c>
      <c r="B164" s="111" t="s">
        <v>578</v>
      </c>
      <c r="C164" s="111" t="s">
        <v>124</v>
      </c>
      <c r="D164" s="26" t="s">
        <v>0</v>
      </c>
      <c r="E164" s="155">
        <v>31</v>
      </c>
      <c r="F164" s="155">
        <v>35</v>
      </c>
      <c r="G164" s="155">
        <v>37</v>
      </c>
      <c r="H164" s="155">
        <v>36</v>
      </c>
      <c r="I164" s="24">
        <f t="shared" si="8"/>
        <v>34.75</v>
      </c>
      <c r="J164" s="24">
        <f t="shared" si="9"/>
        <v>69.5</v>
      </c>
      <c r="K164" s="155">
        <v>44</v>
      </c>
      <c r="L164" s="155">
        <v>51</v>
      </c>
      <c r="M164" s="155">
        <v>47</v>
      </c>
      <c r="N164" s="30"/>
      <c r="O164" s="29">
        <f t="shared" si="10"/>
        <v>47.33</v>
      </c>
      <c r="P164" s="30">
        <v>40</v>
      </c>
      <c r="Q164" s="167">
        <v>34</v>
      </c>
      <c r="R164" s="28">
        <v>44</v>
      </c>
      <c r="S164" s="29">
        <f t="shared" si="11"/>
        <v>234.83</v>
      </c>
    </row>
    <row r="165" spans="1:19" s="28" customFormat="1" x14ac:dyDescent="0.25">
      <c r="A165" s="111" t="s">
        <v>566</v>
      </c>
      <c r="B165" s="111" t="s">
        <v>567</v>
      </c>
      <c r="C165" s="111" t="s">
        <v>128</v>
      </c>
      <c r="D165" s="26" t="s">
        <v>0</v>
      </c>
      <c r="E165" s="155">
        <v>34</v>
      </c>
      <c r="F165" s="155">
        <v>37</v>
      </c>
      <c r="G165" s="155">
        <v>34</v>
      </c>
      <c r="H165" s="155">
        <v>36</v>
      </c>
      <c r="I165" s="24">
        <f t="shared" si="8"/>
        <v>35.25</v>
      </c>
      <c r="J165" s="24">
        <f t="shared" si="9"/>
        <v>70.5</v>
      </c>
      <c r="K165" s="155">
        <v>53</v>
      </c>
      <c r="L165" s="155">
        <v>72</v>
      </c>
      <c r="M165" s="155">
        <v>59</v>
      </c>
      <c r="N165" s="30"/>
      <c r="O165" s="29">
        <f t="shared" si="10"/>
        <v>61.33</v>
      </c>
      <c r="P165" s="30">
        <v>30</v>
      </c>
      <c r="Q165" s="167">
        <v>36</v>
      </c>
      <c r="R165" s="28">
        <v>36</v>
      </c>
      <c r="S165" s="29">
        <f t="shared" si="11"/>
        <v>233.83</v>
      </c>
    </row>
    <row r="166" spans="1:19" s="28" customFormat="1" x14ac:dyDescent="0.25">
      <c r="A166" s="111" t="s">
        <v>616</v>
      </c>
      <c r="B166" s="111" t="s">
        <v>617</v>
      </c>
      <c r="C166" s="111" t="s">
        <v>181</v>
      </c>
      <c r="D166" s="26" t="s">
        <v>0</v>
      </c>
      <c r="E166" s="155">
        <v>28</v>
      </c>
      <c r="F166" s="155">
        <v>34</v>
      </c>
      <c r="G166" s="155">
        <v>36</v>
      </c>
      <c r="H166" s="155">
        <v>35</v>
      </c>
      <c r="I166" s="24">
        <f t="shared" si="8"/>
        <v>33.25</v>
      </c>
      <c r="J166" s="24">
        <f t="shared" si="9"/>
        <v>66.5</v>
      </c>
      <c r="K166" s="155">
        <v>44</v>
      </c>
      <c r="L166" s="155">
        <v>59</v>
      </c>
      <c r="M166" s="28">
        <v>66</v>
      </c>
      <c r="N166" s="30"/>
      <c r="O166" s="29">
        <f t="shared" si="10"/>
        <v>56.33</v>
      </c>
      <c r="P166" s="30">
        <v>30</v>
      </c>
      <c r="Q166" s="167">
        <v>34</v>
      </c>
      <c r="R166" s="28">
        <v>45</v>
      </c>
      <c r="S166" s="29">
        <f t="shared" si="11"/>
        <v>231.83</v>
      </c>
    </row>
    <row r="167" spans="1:19" s="28" customFormat="1" x14ac:dyDescent="0.25">
      <c r="A167" s="111" t="s">
        <v>619</v>
      </c>
      <c r="B167" s="111" t="s">
        <v>620</v>
      </c>
      <c r="C167" s="111" t="s">
        <v>348</v>
      </c>
      <c r="D167" s="26" t="s">
        <v>0</v>
      </c>
      <c r="E167" s="155">
        <v>29</v>
      </c>
      <c r="F167" s="155">
        <v>31</v>
      </c>
      <c r="G167" s="155">
        <v>31</v>
      </c>
      <c r="H167" s="155">
        <v>28</v>
      </c>
      <c r="I167" s="24">
        <f t="shared" si="8"/>
        <v>29.75</v>
      </c>
      <c r="J167" s="24">
        <f t="shared" si="9"/>
        <v>59.5</v>
      </c>
      <c r="K167" s="155">
        <v>50</v>
      </c>
      <c r="L167" s="155">
        <v>58</v>
      </c>
      <c r="M167" s="28">
        <v>69</v>
      </c>
      <c r="N167" s="30"/>
      <c r="O167" s="29">
        <f t="shared" si="10"/>
        <v>59</v>
      </c>
      <c r="P167" s="30">
        <v>40</v>
      </c>
      <c r="Q167" s="167">
        <v>29</v>
      </c>
      <c r="R167" s="28">
        <v>37</v>
      </c>
      <c r="S167" s="29">
        <f t="shared" si="11"/>
        <v>224.5</v>
      </c>
    </row>
    <row r="168" spans="1:19" s="28" customFormat="1" x14ac:dyDescent="0.25">
      <c r="A168" s="111" t="s">
        <v>552</v>
      </c>
      <c r="B168" s="111" t="s">
        <v>553</v>
      </c>
      <c r="C168" s="111" t="s">
        <v>481</v>
      </c>
      <c r="D168" s="26" t="s">
        <v>0</v>
      </c>
      <c r="E168" s="155">
        <v>28</v>
      </c>
      <c r="F168" s="155">
        <v>31</v>
      </c>
      <c r="G168" s="155">
        <v>33</v>
      </c>
      <c r="H168" s="155">
        <v>34</v>
      </c>
      <c r="I168" s="24">
        <f t="shared" si="8"/>
        <v>31.5</v>
      </c>
      <c r="J168" s="24">
        <f t="shared" si="9"/>
        <v>63</v>
      </c>
      <c r="K168" s="155">
        <v>48</v>
      </c>
      <c r="L168" s="155">
        <v>66</v>
      </c>
      <c r="M168" s="28">
        <v>61</v>
      </c>
      <c r="N168" s="30"/>
      <c r="O168" s="29">
        <f t="shared" si="10"/>
        <v>58.33</v>
      </c>
      <c r="P168" s="30">
        <v>40</v>
      </c>
      <c r="Q168" s="167">
        <v>24</v>
      </c>
      <c r="R168" s="28">
        <v>34</v>
      </c>
      <c r="S168" s="29">
        <f t="shared" si="11"/>
        <v>219.33</v>
      </c>
    </row>
    <row r="169" spans="1:19" s="28" customFormat="1" x14ac:dyDescent="0.25">
      <c r="A169" s="111" t="s">
        <v>611</v>
      </c>
      <c r="B169" s="111" t="s">
        <v>612</v>
      </c>
      <c r="C169" s="111" t="s">
        <v>142</v>
      </c>
      <c r="D169" s="26" t="s">
        <v>0</v>
      </c>
      <c r="E169" s="155">
        <v>23</v>
      </c>
      <c r="F169" s="155">
        <v>33</v>
      </c>
      <c r="G169" s="155">
        <v>35</v>
      </c>
      <c r="H169" s="155">
        <v>31</v>
      </c>
      <c r="I169" s="24">
        <f t="shared" si="8"/>
        <v>30.5</v>
      </c>
      <c r="J169" s="24">
        <f t="shared" si="9"/>
        <v>61</v>
      </c>
      <c r="K169" s="155">
        <v>56</v>
      </c>
      <c r="L169" s="155">
        <v>61</v>
      </c>
      <c r="M169" s="28">
        <v>64</v>
      </c>
      <c r="N169" s="30"/>
      <c r="O169" s="29">
        <f t="shared" si="10"/>
        <v>60.33</v>
      </c>
      <c r="P169" s="30">
        <v>30</v>
      </c>
      <c r="Q169" s="167">
        <v>32</v>
      </c>
      <c r="R169" s="28">
        <v>36</v>
      </c>
      <c r="S169" s="29">
        <f t="shared" si="11"/>
        <v>219.33</v>
      </c>
    </row>
    <row r="170" spans="1:19" s="28" customFormat="1" x14ac:dyDescent="0.25">
      <c r="A170" s="111" t="s">
        <v>605</v>
      </c>
      <c r="B170" s="111" t="s">
        <v>606</v>
      </c>
      <c r="C170" s="111" t="s">
        <v>240</v>
      </c>
      <c r="D170" s="26" t="s">
        <v>0</v>
      </c>
      <c r="E170" s="155">
        <v>25</v>
      </c>
      <c r="F170" s="155">
        <v>33</v>
      </c>
      <c r="G170" s="155">
        <v>36</v>
      </c>
      <c r="H170" s="155">
        <v>30</v>
      </c>
      <c r="I170" s="24">
        <f t="shared" si="8"/>
        <v>31</v>
      </c>
      <c r="J170" s="24">
        <f t="shared" si="9"/>
        <v>62</v>
      </c>
      <c r="K170" s="155">
        <v>52</v>
      </c>
      <c r="L170" s="155">
        <v>48</v>
      </c>
      <c r="M170" s="28">
        <v>52</v>
      </c>
      <c r="N170" s="30"/>
      <c r="O170" s="29">
        <f t="shared" si="10"/>
        <v>50.67</v>
      </c>
      <c r="P170" s="30">
        <v>40</v>
      </c>
      <c r="Q170" s="167">
        <v>32</v>
      </c>
      <c r="R170" s="28">
        <v>33</v>
      </c>
      <c r="S170" s="29">
        <f t="shared" si="11"/>
        <v>217.67</v>
      </c>
    </row>
    <row r="171" spans="1:19" s="28" customFormat="1" x14ac:dyDescent="0.25">
      <c r="A171" s="111" t="s">
        <v>614</v>
      </c>
      <c r="B171" s="111" t="s">
        <v>363</v>
      </c>
      <c r="C171" s="111" t="s">
        <v>120</v>
      </c>
      <c r="D171" s="26" t="s">
        <v>0</v>
      </c>
      <c r="E171" s="155">
        <v>31</v>
      </c>
      <c r="F171" s="155">
        <v>37</v>
      </c>
      <c r="G171" s="155">
        <v>34</v>
      </c>
      <c r="H171" s="155">
        <v>37</v>
      </c>
      <c r="I171" s="24">
        <f t="shared" si="8"/>
        <v>34.75</v>
      </c>
      <c r="J171" s="24">
        <f t="shared" si="9"/>
        <v>69.5</v>
      </c>
      <c r="K171" s="155">
        <v>47</v>
      </c>
      <c r="L171" s="155">
        <v>47</v>
      </c>
      <c r="M171" s="28">
        <v>52</v>
      </c>
      <c r="N171" s="30"/>
      <c r="O171" s="29">
        <f t="shared" si="10"/>
        <v>48.67</v>
      </c>
      <c r="P171" s="30">
        <v>30</v>
      </c>
      <c r="Q171" s="167">
        <v>35</v>
      </c>
      <c r="R171" s="28">
        <v>33</v>
      </c>
      <c r="S171" s="29">
        <f t="shared" si="11"/>
        <v>216.17</v>
      </c>
    </row>
    <row r="172" spans="1:19" s="28" customFormat="1" x14ac:dyDescent="0.25">
      <c r="A172" s="111" t="s">
        <v>586</v>
      </c>
      <c r="B172" s="111" t="s">
        <v>587</v>
      </c>
      <c r="C172" s="111" t="s">
        <v>120</v>
      </c>
      <c r="D172" s="26" t="s">
        <v>0</v>
      </c>
      <c r="E172" s="155">
        <v>32</v>
      </c>
      <c r="F172" s="155">
        <v>33</v>
      </c>
      <c r="G172" s="155">
        <v>35</v>
      </c>
      <c r="H172" s="155">
        <v>37</v>
      </c>
      <c r="I172" s="24">
        <f t="shared" si="8"/>
        <v>34.25</v>
      </c>
      <c r="J172" s="24">
        <f t="shared" si="9"/>
        <v>68.5</v>
      </c>
      <c r="K172" s="155">
        <v>60</v>
      </c>
      <c r="L172" s="155">
        <v>52</v>
      </c>
      <c r="M172" s="28">
        <v>0</v>
      </c>
      <c r="N172" s="30"/>
      <c r="O172" s="29">
        <f t="shared" si="10"/>
        <v>37.33</v>
      </c>
      <c r="P172" s="30">
        <v>20</v>
      </c>
      <c r="Q172" s="167">
        <v>35</v>
      </c>
      <c r="R172" s="28">
        <v>38</v>
      </c>
      <c r="S172" s="29">
        <f t="shared" si="11"/>
        <v>198.83</v>
      </c>
    </row>
    <row r="173" spans="1:19" s="28" customFormat="1" x14ac:dyDescent="0.25">
      <c r="A173" s="111" t="s">
        <v>580</v>
      </c>
      <c r="B173" s="111" t="s">
        <v>581</v>
      </c>
      <c r="C173" s="111" t="s">
        <v>171</v>
      </c>
      <c r="D173" s="26" t="s">
        <v>0</v>
      </c>
      <c r="E173" s="155">
        <v>31</v>
      </c>
      <c r="F173" s="155">
        <v>33</v>
      </c>
      <c r="G173" s="155">
        <v>30</v>
      </c>
      <c r="H173" s="155">
        <v>34</v>
      </c>
      <c r="I173" s="24">
        <f t="shared" si="8"/>
        <v>32</v>
      </c>
      <c r="J173" s="24">
        <f t="shared" si="9"/>
        <v>64</v>
      </c>
      <c r="K173" s="155">
        <v>15</v>
      </c>
      <c r="L173" s="155">
        <v>41</v>
      </c>
      <c r="M173" s="28">
        <v>56</v>
      </c>
      <c r="N173" s="30"/>
      <c r="O173" s="29">
        <f t="shared" si="10"/>
        <v>37.33</v>
      </c>
      <c r="P173" s="30">
        <v>30</v>
      </c>
      <c r="Q173" s="167">
        <v>27</v>
      </c>
      <c r="R173" s="28">
        <v>40</v>
      </c>
      <c r="S173" s="29">
        <f t="shared" si="11"/>
        <v>198.33</v>
      </c>
    </row>
    <row r="174" spans="1:19" s="28" customFormat="1" x14ac:dyDescent="0.25">
      <c r="A174" s="111" t="s">
        <v>583</v>
      </c>
      <c r="B174" s="111" t="s">
        <v>584</v>
      </c>
      <c r="C174" s="111" t="s">
        <v>240</v>
      </c>
      <c r="D174" s="26" t="s">
        <v>0</v>
      </c>
      <c r="E174" s="155">
        <v>26</v>
      </c>
      <c r="F174" s="155">
        <v>37</v>
      </c>
      <c r="G174" s="155">
        <v>30</v>
      </c>
      <c r="H174" s="155">
        <v>28</v>
      </c>
      <c r="I174" s="24">
        <f t="shared" si="8"/>
        <v>30.25</v>
      </c>
      <c r="J174" s="24">
        <f t="shared" si="9"/>
        <v>60.5</v>
      </c>
      <c r="K174" s="155">
        <v>17</v>
      </c>
      <c r="L174" s="155">
        <v>49</v>
      </c>
      <c r="M174" s="155">
        <v>0</v>
      </c>
      <c r="N174" s="30"/>
      <c r="O174" s="29">
        <f t="shared" si="10"/>
        <v>22</v>
      </c>
      <c r="P174" s="30">
        <v>40</v>
      </c>
      <c r="Q174" s="167">
        <v>29</v>
      </c>
      <c r="R174" s="28">
        <v>25</v>
      </c>
      <c r="S174" s="29">
        <f t="shared" si="11"/>
        <v>176.5</v>
      </c>
    </row>
    <row r="175" spans="1:19" s="232" customFormat="1" x14ac:dyDescent="0.25">
      <c r="A175" s="236" t="s">
        <v>643</v>
      </c>
      <c r="B175" s="236" t="s">
        <v>371</v>
      </c>
      <c r="C175" s="236" t="s">
        <v>175</v>
      </c>
      <c r="D175" s="229" t="s">
        <v>24</v>
      </c>
      <c r="E175" s="230">
        <v>32</v>
      </c>
      <c r="F175" s="230">
        <v>38</v>
      </c>
      <c r="G175" s="230">
        <v>38</v>
      </c>
      <c r="H175" s="230">
        <v>37</v>
      </c>
      <c r="I175" s="231">
        <f t="shared" si="8"/>
        <v>36.25</v>
      </c>
      <c r="J175" s="231">
        <f t="shared" si="9"/>
        <v>72.5</v>
      </c>
      <c r="K175" s="230">
        <v>71</v>
      </c>
      <c r="L175" s="230">
        <v>71</v>
      </c>
      <c r="M175" s="232">
        <v>77</v>
      </c>
      <c r="N175" s="233"/>
      <c r="O175" s="234">
        <f t="shared" si="10"/>
        <v>73</v>
      </c>
      <c r="P175" s="233">
        <v>40</v>
      </c>
      <c r="Q175" s="235">
        <v>43</v>
      </c>
      <c r="R175" s="233">
        <v>46</v>
      </c>
      <c r="S175" s="234">
        <f t="shared" si="11"/>
        <v>274.5</v>
      </c>
    </row>
    <row r="176" spans="1:19" s="28" customFormat="1" x14ac:dyDescent="0.25">
      <c r="A176" s="111" t="s">
        <v>622</v>
      </c>
      <c r="B176" s="111" t="s">
        <v>623</v>
      </c>
      <c r="C176" s="111" t="s">
        <v>149</v>
      </c>
      <c r="D176" s="26" t="s">
        <v>24</v>
      </c>
      <c r="E176" s="155">
        <v>34</v>
      </c>
      <c r="F176" s="155">
        <v>38</v>
      </c>
      <c r="G176" s="155">
        <v>38</v>
      </c>
      <c r="H176" s="155">
        <v>37</v>
      </c>
      <c r="I176" s="24">
        <f t="shared" si="8"/>
        <v>36.75</v>
      </c>
      <c r="J176" s="24">
        <f t="shared" si="9"/>
        <v>73.5</v>
      </c>
      <c r="K176" s="155">
        <v>74</v>
      </c>
      <c r="L176" s="155">
        <v>78</v>
      </c>
      <c r="M176" s="28">
        <v>73</v>
      </c>
      <c r="N176" s="30"/>
      <c r="O176" s="29">
        <f t="shared" si="10"/>
        <v>75</v>
      </c>
      <c r="P176" s="30">
        <v>40</v>
      </c>
      <c r="Q176" s="167">
        <v>39</v>
      </c>
      <c r="R176" s="30">
        <v>44</v>
      </c>
      <c r="S176" s="29">
        <f t="shared" si="11"/>
        <v>271.5</v>
      </c>
    </row>
    <row r="177" spans="1:19" s="28" customFormat="1" x14ac:dyDescent="0.25">
      <c r="A177" s="111" t="s">
        <v>645</v>
      </c>
      <c r="B177" s="111" t="s">
        <v>524</v>
      </c>
      <c r="C177" s="111" t="s">
        <v>171</v>
      </c>
      <c r="D177" s="26" t="s">
        <v>24</v>
      </c>
      <c r="E177" s="155">
        <v>29</v>
      </c>
      <c r="F177" s="155">
        <v>38</v>
      </c>
      <c r="G177" s="155">
        <v>38</v>
      </c>
      <c r="H177" s="155">
        <v>36</v>
      </c>
      <c r="I177" s="24">
        <f t="shared" si="8"/>
        <v>35.25</v>
      </c>
      <c r="J177" s="24">
        <f t="shared" si="9"/>
        <v>70.5</v>
      </c>
      <c r="K177" s="155">
        <v>69</v>
      </c>
      <c r="L177" s="155">
        <v>60</v>
      </c>
      <c r="M177" s="28">
        <v>76</v>
      </c>
      <c r="N177" s="30"/>
      <c r="O177" s="29">
        <f t="shared" si="10"/>
        <v>68.33</v>
      </c>
      <c r="P177" s="30">
        <v>40</v>
      </c>
      <c r="Q177" s="167">
        <v>42</v>
      </c>
      <c r="R177" s="30">
        <v>43</v>
      </c>
      <c r="S177" s="29">
        <f t="shared" si="11"/>
        <v>263.83</v>
      </c>
    </row>
    <row r="178" spans="1:19" s="28" customFormat="1" x14ac:dyDescent="0.25">
      <c r="A178" s="111" t="s">
        <v>634</v>
      </c>
      <c r="B178" s="111" t="s">
        <v>635</v>
      </c>
      <c r="C178" s="111" t="s">
        <v>164</v>
      </c>
      <c r="D178" s="26" t="s">
        <v>24</v>
      </c>
      <c r="E178" s="155">
        <v>33</v>
      </c>
      <c r="F178" s="155">
        <v>39</v>
      </c>
      <c r="G178" s="155">
        <v>38</v>
      </c>
      <c r="H178" s="155">
        <v>37</v>
      </c>
      <c r="I178" s="24">
        <f t="shared" si="8"/>
        <v>36.75</v>
      </c>
      <c r="J178" s="24">
        <f t="shared" si="9"/>
        <v>73.5</v>
      </c>
      <c r="K178" s="155">
        <v>51</v>
      </c>
      <c r="L178" s="155">
        <v>74</v>
      </c>
      <c r="M178" s="28">
        <v>71</v>
      </c>
      <c r="N178" s="30"/>
      <c r="O178" s="29">
        <f t="shared" si="10"/>
        <v>65.33</v>
      </c>
      <c r="P178" s="30">
        <v>40</v>
      </c>
      <c r="Q178" s="167">
        <v>39</v>
      </c>
      <c r="R178" s="30">
        <v>43</v>
      </c>
      <c r="S178" s="29">
        <f t="shared" si="11"/>
        <v>260.83</v>
      </c>
    </row>
    <row r="179" spans="1:19" s="28" customFormat="1" x14ac:dyDescent="0.25">
      <c r="A179" s="111" t="s">
        <v>674</v>
      </c>
      <c r="B179" s="111" t="s">
        <v>675</v>
      </c>
      <c r="C179" s="111" t="s">
        <v>116</v>
      </c>
      <c r="D179" s="26" t="s">
        <v>24</v>
      </c>
      <c r="E179" s="155">
        <v>30</v>
      </c>
      <c r="F179" s="155">
        <v>35</v>
      </c>
      <c r="G179" s="155">
        <v>37</v>
      </c>
      <c r="H179" s="155">
        <v>35</v>
      </c>
      <c r="I179" s="24">
        <f t="shared" si="8"/>
        <v>34.25</v>
      </c>
      <c r="J179" s="24">
        <f t="shared" si="9"/>
        <v>68.5</v>
      </c>
      <c r="K179" s="155">
        <v>64</v>
      </c>
      <c r="L179" s="155">
        <v>62</v>
      </c>
      <c r="M179" s="28">
        <v>73</v>
      </c>
      <c r="N179" s="30"/>
      <c r="O179" s="29">
        <f t="shared" si="10"/>
        <v>66.33</v>
      </c>
      <c r="P179" s="30">
        <v>40</v>
      </c>
      <c r="Q179" s="167">
        <v>38</v>
      </c>
      <c r="R179" s="30">
        <v>47</v>
      </c>
      <c r="S179" s="29">
        <f t="shared" si="11"/>
        <v>259.83</v>
      </c>
    </row>
    <row r="180" spans="1:19" s="28" customFormat="1" x14ac:dyDescent="0.25">
      <c r="A180" s="111" t="s">
        <v>650</v>
      </c>
      <c r="B180" s="111" t="s">
        <v>651</v>
      </c>
      <c r="C180" s="111" t="s">
        <v>124</v>
      </c>
      <c r="D180" s="26" t="s">
        <v>24</v>
      </c>
      <c r="E180" s="155">
        <v>34</v>
      </c>
      <c r="F180" s="155">
        <v>37</v>
      </c>
      <c r="G180" s="155">
        <v>39</v>
      </c>
      <c r="H180" s="155">
        <v>36</v>
      </c>
      <c r="I180" s="24">
        <f t="shared" si="8"/>
        <v>36.5</v>
      </c>
      <c r="J180" s="24">
        <f t="shared" si="9"/>
        <v>73</v>
      </c>
      <c r="K180" s="155">
        <v>65</v>
      </c>
      <c r="L180" s="155">
        <v>59</v>
      </c>
      <c r="M180" s="28">
        <v>70</v>
      </c>
      <c r="N180" s="30"/>
      <c r="O180" s="29">
        <f t="shared" si="10"/>
        <v>64.67</v>
      </c>
      <c r="P180" s="30">
        <v>40</v>
      </c>
      <c r="Q180" s="167">
        <v>35</v>
      </c>
      <c r="R180" s="30">
        <v>43</v>
      </c>
      <c r="S180" s="29">
        <f t="shared" si="11"/>
        <v>255.67</v>
      </c>
    </row>
    <row r="181" spans="1:19" s="28" customFormat="1" x14ac:dyDescent="0.25">
      <c r="A181" s="151" t="s">
        <v>667</v>
      </c>
      <c r="B181" s="151" t="s">
        <v>436</v>
      </c>
      <c r="C181" s="151" t="s">
        <v>120</v>
      </c>
      <c r="D181" s="26" t="s">
        <v>24</v>
      </c>
      <c r="E181" s="155">
        <v>34</v>
      </c>
      <c r="F181" s="155">
        <v>37</v>
      </c>
      <c r="G181" s="155">
        <v>37</v>
      </c>
      <c r="H181" s="155">
        <v>36</v>
      </c>
      <c r="I181" s="24">
        <f t="shared" si="8"/>
        <v>36</v>
      </c>
      <c r="J181" s="24">
        <f t="shared" si="9"/>
        <v>72</v>
      </c>
      <c r="K181" s="155">
        <v>59</v>
      </c>
      <c r="L181" s="155">
        <v>65</v>
      </c>
      <c r="M181" s="28">
        <v>67</v>
      </c>
      <c r="N181" s="30"/>
      <c r="O181" s="29">
        <f t="shared" si="10"/>
        <v>63.67</v>
      </c>
      <c r="P181" s="30">
        <v>40</v>
      </c>
      <c r="Q181" s="167">
        <v>40</v>
      </c>
      <c r="R181" s="30">
        <v>38</v>
      </c>
      <c r="S181" s="29">
        <f t="shared" si="11"/>
        <v>253.67</v>
      </c>
    </row>
    <row r="182" spans="1:19" s="28" customFormat="1" x14ac:dyDescent="0.25">
      <c r="A182" s="111" t="s">
        <v>640</v>
      </c>
      <c r="B182" s="111" t="s">
        <v>641</v>
      </c>
      <c r="C182" s="111" t="s">
        <v>164</v>
      </c>
      <c r="D182" s="26" t="s">
        <v>24</v>
      </c>
      <c r="E182" s="155">
        <v>39</v>
      </c>
      <c r="F182" s="155">
        <v>34</v>
      </c>
      <c r="G182" s="155">
        <v>38</v>
      </c>
      <c r="H182" s="155">
        <v>35</v>
      </c>
      <c r="I182" s="24">
        <f t="shared" si="8"/>
        <v>36.5</v>
      </c>
      <c r="J182" s="24">
        <f t="shared" si="9"/>
        <v>73</v>
      </c>
      <c r="K182" s="155">
        <v>62</v>
      </c>
      <c r="L182" s="155">
        <v>74</v>
      </c>
      <c r="M182" s="28">
        <v>71</v>
      </c>
      <c r="N182" s="30"/>
      <c r="O182" s="29">
        <f t="shared" si="10"/>
        <v>69</v>
      </c>
      <c r="P182" s="30">
        <v>40</v>
      </c>
      <c r="Q182" s="167">
        <v>35</v>
      </c>
      <c r="R182" s="30">
        <v>36</v>
      </c>
      <c r="S182" s="29">
        <f t="shared" si="11"/>
        <v>253</v>
      </c>
    </row>
    <row r="183" spans="1:19" s="28" customFormat="1" x14ac:dyDescent="0.25">
      <c r="A183" s="151" t="s">
        <v>656</v>
      </c>
      <c r="B183" s="151" t="s">
        <v>657</v>
      </c>
      <c r="C183" s="151" t="s">
        <v>136</v>
      </c>
      <c r="D183" s="26" t="s">
        <v>24</v>
      </c>
      <c r="E183" s="155">
        <v>28</v>
      </c>
      <c r="F183" s="155">
        <v>36</v>
      </c>
      <c r="G183" s="155">
        <v>38</v>
      </c>
      <c r="H183" s="155">
        <v>35</v>
      </c>
      <c r="I183" s="24">
        <f t="shared" si="8"/>
        <v>34.25</v>
      </c>
      <c r="J183" s="24">
        <f t="shared" si="9"/>
        <v>68.5</v>
      </c>
      <c r="K183" s="155">
        <v>58</v>
      </c>
      <c r="L183" s="155">
        <v>63</v>
      </c>
      <c r="M183" s="28">
        <v>75</v>
      </c>
      <c r="N183" s="30"/>
      <c r="O183" s="29">
        <f t="shared" si="10"/>
        <v>65.33</v>
      </c>
      <c r="P183" s="30">
        <v>40</v>
      </c>
      <c r="Q183" s="167">
        <v>38</v>
      </c>
      <c r="R183" s="30">
        <v>41</v>
      </c>
      <c r="S183" s="29">
        <f t="shared" si="11"/>
        <v>252.83</v>
      </c>
    </row>
    <row r="184" spans="1:19" x14ac:dyDescent="0.25">
      <c r="A184" s="111" t="s">
        <v>625</v>
      </c>
      <c r="B184" s="111" t="s">
        <v>626</v>
      </c>
      <c r="C184" s="111" t="s">
        <v>124</v>
      </c>
      <c r="D184" s="26" t="s">
        <v>24</v>
      </c>
      <c r="E184" s="155">
        <v>28</v>
      </c>
      <c r="F184" s="155">
        <v>38</v>
      </c>
      <c r="G184" s="155">
        <v>37</v>
      </c>
      <c r="H184" s="155">
        <v>34</v>
      </c>
      <c r="I184" s="24">
        <f t="shared" si="8"/>
        <v>34.25</v>
      </c>
      <c r="J184" s="24">
        <f t="shared" si="9"/>
        <v>68.5</v>
      </c>
      <c r="K184" s="155">
        <v>70</v>
      </c>
      <c r="L184" s="155">
        <v>67</v>
      </c>
      <c r="M184" s="28">
        <v>73</v>
      </c>
      <c r="N184" s="30"/>
      <c r="O184" s="29">
        <f t="shared" si="10"/>
        <v>70</v>
      </c>
      <c r="P184" s="30">
        <v>40</v>
      </c>
      <c r="Q184" s="167">
        <v>37</v>
      </c>
      <c r="R184" s="30">
        <v>36</v>
      </c>
      <c r="S184" s="29">
        <f t="shared" si="11"/>
        <v>251.5</v>
      </c>
    </row>
    <row r="185" spans="1:19" s="28" customFormat="1" x14ac:dyDescent="0.25">
      <c r="A185" s="111" t="s">
        <v>647</v>
      </c>
      <c r="B185" s="111" t="s">
        <v>648</v>
      </c>
      <c r="C185" s="111" t="s">
        <v>113</v>
      </c>
      <c r="D185" s="26" t="s">
        <v>24</v>
      </c>
      <c r="E185" s="155">
        <v>28</v>
      </c>
      <c r="F185" s="155">
        <v>36</v>
      </c>
      <c r="G185" s="155">
        <v>38</v>
      </c>
      <c r="H185" s="155">
        <v>36</v>
      </c>
      <c r="I185" s="24">
        <f t="shared" si="8"/>
        <v>34.5</v>
      </c>
      <c r="J185" s="24">
        <f t="shared" si="9"/>
        <v>69</v>
      </c>
      <c r="K185" s="155">
        <v>52</v>
      </c>
      <c r="L185" s="155">
        <v>67</v>
      </c>
      <c r="M185" s="28">
        <v>69</v>
      </c>
      <c r="N185" s="30"/>
      <c r="O185" s="29">
        <f t="shared" si="10"/>
        <v>62.67</v>
      </c>
      <c r="P185" s="30">
        <v>40</v>
      </c>
      <c r="Q185" s="167">
        <v>39</v>
      </c>
      <c r="R185" s="30">
        <v>38</v>
      </c>
      <c r="S185" s="29">
        <f t="shared" si="11"/>
        <v>248.67</v>
      </c>
    </row>
    <row r="186" spans="1:19" s="28" customFormat="1" x14ac:dyDescent="0.25">
      <c r="A186" s="111" t="s">
        <v>662</v>
      </c>
      <c r="B186" s="111" t="s">
        <v>663</v>
      </c>
      <c r="C186" s="111" t="s">
        <v>146</v>
      </c>
      <c r="D186" s="26" t="s">
        <v>24</v>
      </c>
      <c r="E186" s="155">
        <v>24</v>
      </c>
      <c r="F186" s="155">
        <v>35</v>
      </c>
      <c r="G186" s="155">
        <v>38</v>
      </c>
      <c r="H186" s="155">
        <v>35</v>
      </c>
      <c r="I186" s="24">
        <f t="shared" si="8"/>
        <v>33</v>
      </c>
      <c r="J186" s="24">
        <f t="shared" si="9"/>
        <v>66</v>
      </c>
      <c r="K186" s="155">
        <v>56</v>
      </c>
      <c r="L186" s="155">
        <v>66</v>
      </c>
      <c r="M186" s="28">
        <v>66</v>
      </c>
      <c r="N186" s="30"/>
      <c r="O186" s="29">
        <f t="shared" si="10"/>
        <v>62.67</v>
      </c>
      <c r="P186" s="30">
        <v>40</v>
      </c>
      <c r="Q186" s="167">
        <v>41</v>
      </c>
      <c r="R186" s="30">
        <v>39</v>
      </c>
      <c r="S186" s="29">
        <f t="shared" si="11"/>
        <v>248.67</v>
      </c>
    </row>
    <row r="187" spans="1:19" s="28" customFormat="1" x14ac:dyDescent="0.25">
      <c r="A187" s="111" t="s">
        <v>679</v>
      </c>
      <c r="B187" s="111" t="s">
        <v>680</v>
      </c>
      <c r="C187" s="111" t="s">
        <v>113</v>
      </c>
      <c r="D187" s="26" t="s">
        <v>24</v>
      </c>
      <c r="E187" s="155">
        <v>30</v>
      </c>
      <c r="F187" s="155">
        <v>38</v>
      </c>
      <c r="G187" s="155">
        <v>33</v>
      </c>
      <c r="H187" s="155">
        <v>36</v>
      </c>
      <c r="I187" s="24">
        <f t="shared" si="8"/>
        <v>34.25</v>
      </c>
      <c r="J187" s="24">
        <f t="shared" si="9"/>
        <v>68.5</v>
      </c>
      <c r="K187" s="155">
        <v>71</v>
      </c>
      <c r="L187" s="155">
        <v>64</v>
      </c>
      <c r="M187" s="28">
        <v>66</v>
      </c>
      <c r="N187" s="30"/>
      <c r="O187" s="29">
        <f t="shared" si="10"/>
        <v>67</v>
      </c>
      <c r="P187" s="30">
        <v>30</v>
      </c>
      <c r="Q187" s="167">
        <v>39</v>
      </c>
      <c r="R187" s="30">
        <v>43</v>
      </c>
      <c r="S187" s="29">
        <f t="shared" si="11"/>
        <v>247.5</v>
      </c>
    </row>
    <row r="188" spans="1:19" s="28" customFormat="1" x14ac:dyDescent="0.25">
      <c r="A188" s="111" t="s">
        <v>672</v>
      </c>
      <c r="B188" s="111" t="s">
        <v>553</v>
      </c>
      <c r="C188" s="111" t="s">
        <v>153</v>
      </c>
      <c r="D188" s="26" t="s">
        <v>24</v>
      </c>
      <c r="E188" s="155">
        <v>25</v>
      </c>
      <c r="F188" s="155">
        <v>34</v>
      </c>
      <c r="G188" s="155">
        <v>36</v>
      </c>
      <c r="H188" s="155">
        <v>34</v>
      </c>
      <c r="I188" s="24">
        <f t="shared" si="8"/>
        <v>32.25</v>
      </c>
      <c r="J188" s="24">
        <f t="shared" si="9"/>
        <v>64.5</v>
      </c>
      <c r="K188" s="155">
        <v>58</v>
      </c>
      <c r="L188" s="155">
        <v>69</v>
      </c>
      <c r="M188" s="28">
        <v>67</v>
      </c>
      <c r="N188" s="30"/>
      <c r="O188" s="29">
        <f t="shared" si="10"/>
        <v>64.67</v>
      </c>
      <c r="P188" s="30">
        <v>40</v>
      </c>
      <c r="Q188" s="167">
        <v>37</v>
      </c>
      <c r="R188" s="30">
        <v>39</v>
      </c>
      <c r="S188" s="29">
        <f t="shared" si="11"/>
        <v>245.17</v>
      </c>
    </row>
    <row r="189" spans="1:19" s="28" customFormat="1" x14ac:dyDescent="0.25">
      <c r="A189" s="111" t="s">
        <v>685</v>
      </c>
      <c r="B189" s="111" t="s">
        <v>686</v>
      </c>
      <c r="C189" s="111" t="s">
        <v>120</v>
      </c>
      <c r="D189" s="26" t="s">
        <v>24</v>
      </c>
      <c r="E189" s="155">
        <v>31</v>
      </c>
      <c r="F189" s="155">
        <v>35</v>
      </c>
      <c r="G189" s="155">
        <v>35</v>
      </c>
      <c r="H189" s="155">
        <v>34</v>
      </c>
      <c r="I189" s="24">
        <f t="shared" si="8"/>
        <v>33.75</v>
      </c>
      <c r="J189" s="24">
        <f t="shared" si="9"/>
        <v>67.5</v>
      </c>
      <c r="K189" s="155">
        <v>55</v>
      </c>
      <c r="L189" s="155">
        <v>68</v>
      </c>
      <c r="M189" s="28">
        <v>67</v>
      </c>
      <c r="N189" s="30"/>
      <c r="O189" s="29">
        <f t="shared" si="10"/>
        <v>63.33</v>
      </c>
      <c r="P189" s="30">
        <v>40</v>
      </c>
      <c r="Q189" s="167">
        <v>38</v>
      </c>
      <c r="R189" s="30">
        <v>35</v>
      </c>
      <c r="S189" s="29">
        <f t="shared" si="11"/>
        <v>243.83</v>
      </c>
    </row>
    <row r="190" spans="1:19" s="28" customFormat="1" x14ac:dyDescent="0.25">
      <c r="A190" s="111" t="s">
        <v>677</v>
      </c>
      <c r="B190" s="111" t="s">
        <v>398</v>
      </c>
      <c r="C190" s="111" t="s">
        <v>164</v>
      </c>
      <c r="D190" s="26" t="s">
        <v>24</v>
      </c>
      <c r="E190" s="155">
        <v>25</v>
      </c>
      <c r="F190" s="155">
        <v>38</v>
      </c>
      <c r="G190" s="155">
        <v>33</v>
      </c>
      <c r="H190" s="155">
        <v>34</v>
      </c>
      <c r="I190" s="24">
        <f t="shared" si="8"/>
        <v>32.5</v>
      </c>
      <c r="J190" s="24">
        <f t="shared" si="9"/>
        <v>65</v>
      </c>
      <c r="K190" s="155">
        <v>52</v>
      </c>
      <c r="L190" s="155">
        <v>76</v>
      </c>
      <c r="M190" s="28">
        <v>68</v>
      </c>
      <c r="N190" s="30"/>
      <c r="O190" s="29">
        <f t="shared" si="10"/>
        <v>65.33</v>
      </c>
      <c r="P190" s="30">
        <v>40</v>
      </c>
      <c r="Q190" s="167">
        <v>38</v>
      </c>
      <c r="R190" s="30">
        <v>35</v>
      </c>
      <c r="S190" s="29">
        <f t="shared" si="11"/>
        <v>243.33</v>
      </c>
    </row>
    <row r="191" spans="1:19" s="28" customFormat="1" x14ac:dyDescent="0.25">
      <c r="A191" s="111" t="s">
        <v>669</v>
      </c>
      <c r="B191" s="111" t="s">
        <v>670</v>
      </c>
      <c r="C191" s="111" t="s">
        <v>109</v>
      </c>
      <c r="D191" s="26" t="s">
        <v>24</v>
      </c>
      <c r="E191" s="155">
        <v>32</v>
      </c>
      <c r="F191" s="155">
        <v>35</v>
      </c>
      <c r="G191" s="155">
        <v>33</v>
      </c>
      <c r="H191" s="155">
        <v>35</v>
      </c>
      <c r="I191" s="24">
        <f t="shared" si="8"/>
        <v>33.75</v>
      </c>
      <c r="J191" s="24">
        <f t="shared" si="9"/>
        <v>67.5</v>
      </c>
      <c r="K191" s="155">
        <v>69</v>
      </c>
      <c r="L191" s="155">
        <v>43</v>
      </c>
      <c r="M191" s="28">
        <v>67</v>
      </c>
      <c r="N191" s="30"/>
      <c r="O191" s="29">
        <f t="shared" si="10"/>
        <v>59.67</v>
      </c>
      <c r="P191" s="30">
        <v>40</v>
      </c>
      <c r="Q191" s="167">
        <v>34</v>
      </c>
      <c r="R191" s="30">
        <v>39</v>
      </c>
      <c r="S191" s="29">
        <f t="shared" si="11"/>
        <v>240.17</v>
      </c>
    </row>
    <row r="192" spans="1:19" s="28" customFormat="1" x14ac:dyDescent="0.25">
      <c r="A192" s="111" t="s">
        <v>682</v>
      </c>
      <c r="B192" s="111" t="s">
        <v>683</v>
      </c>
      <c r="C192" s="111" t="s">
        <v>142</v>
      </c>
      <c r="D192" s="26" t="s">
        <v>24</v>
      </c>
      <c r="E192" s="155">
        <v>30</v>
      </c>
      <c r="F192" s="155">
        <v>34</v>
      </c>
      <c r="G192" s="155">
        <v>36</v>
      </c>
      <c r="H192" s="155">
        <v>34</v>
      </c>
      <c r="I192" s="24">
        <f t="shared" si="8"/>
        <v>33.5</v>
      </c>
      <c r="J192" s="24">
        <f t="shared" si="9"/>
        <v>67</v>
      </c>
      <c r="K192" s="155">
        <v>30</v>
      </c>
      <c r="L192" s="155">
        <v>64</v>
      </c>
      <c r="M192" s="28">
        <v>55</v>
      </c>
      <c r="N192" s="30"/>
      <c r="O192" s="29">
        <f t="shared" si="10"/>
        <v>49.67</v>
      </c>
      <c r="P192" s="30">
        <v>40</v>
      </c>
      <c r="Q192" s="167">
        <v>39</v>
      </c>
      <c r="R192" s="30">
        <v>39</v>
      </c>
      <c r="S192" s="29">
        <f t="shared" si="11"/>
        <v>234.67</v>
      </c>
    </row>
    <row r="193" spans="1:19" s="28" customFormat="1" x14ac:dyDescent="0.25">
      <c r="A193" s="111" t="s">
        <v>631</v>
      </c>
      <c r="B193" s="111" t="s">
        <v>632</v>
      </c>
      <c r="C193" s="111" t="s">
        <v>175</v>
      </c>
      <c r="D193" s="26" t="s">
        <v>24</v>
      </c>
      <c r="E193" s="155">
        <v>31</v>
      </c>
      <c r="F193" s="155">
        <v>38</v>
      </c>
      <c r="G193" s="155">
        <v>36</v>
      </c>
      <c r="H193" s="155">
        <v>31</v>
      </c>
      <c r="I193" s="24">
        <f t="shared" si="8"/>
        <v>34</v>
      </c>
      <c r="J193" s="24">
        <f t="shared" si="9"/>
        <v>68</v>
      </c>
      <c r="K193" s="155">
        <v>53</v>
      </c>
      <c r="L193" s="155">
        <v>68</v>
      </c>
      <c r="M193" s="28">
        <v>52</v>
      </c>
      <c r="N193" s="30"/>
      <c r="O193" s="29">
        <f t="shared" si="10"/>
        <v>57.67</v>
      </c>
      <c r="P193" s="30">
        <v>40</v>
      </c>
      <c r="Q193" s="167">
        <v>34</v>
      </c>
      <c r="R193" s="30">
        <v>34</v>
      </c>
      <c r="S193" s="29">
        <f t="shared" si="11"/>
        <v>233.67</v>
      </c>
    </row>
    <row r="194" spans="1:19" s="28" customFormat="1" x14ac:dyDescent="0.25">
      <c r="A194" s="111" t="s">
        <v>628</v>
      </c>
      <c r="B194" s="111" t="s">
        <v>629</v>
      </c>
      <c r="C194" s="111" t="s">
        <v>481</v>
      </c>
      <c r="D194" s="26" t="s">
        <v>24</v>
      </c>
      <c r="E194" s="155">
        <v>34</v>
      </c>
      <c r="F194" s="155">
        <v>38</v>
      </c>
      <c r="G194" s="155">
        <v>36</v>
      </c>
      <c r="H194" s="155">
        <v>36</v>
      </c>
      <c r="I194" s="24">
        <f t="shared" ref="I194:I245" si="12">AVERAGE(E194,F194,G194,H194)</f>
        <v>36</v>
      </c>
      <c r="J194" s="24">
        <f t="shared" ref="J194:J245" si="13">I194*2</f>
        <v>72</v>
      </c>
      <c r="K194" s="155">
        <v>30</v>
      </c>
      <c r="L194" s="155">
        <v>60</v>
      </c>
      <c r="M194" s="28">
        <v>73</v>
      </c>
      <c r="N194" s="30"/>
      <c r="O194" s="29">
        <f t="shared" ref="O194:O245" si="14">AVERAGE(K194,L194,M194,N194)</f>
        <v>54.33</v>
      </c>
      <c r="P194" s="30">
        <v>40</v>
      </c>
      <c r="Q194" s="167">
        <v>28</v>
      </c>
      <c r="R194" s="30">
        <v>39</v>
      </c>
      <c r="S194" s="29">
        <f t="shared" ref="S194:S245" si="15">SUM(J194 + O194 +P194 + Q194 + R194)</f>
        <v>233.33</v>
      </c>
    </row>
    <row r="195" spans="1:19" s="28" customFormat="1" x14ac:dyDescent="0.25">
      <c r="A195" s="111" t="s">
        <v>665</v>
      </c>
      <c r="B195" s="111" t="s">
        <v>307</v>
      </c>
      <c r="C195" s="111" t="s">
        <v>348</v>
      </c>
      <c r="D195" s="26" t="s">
        <v>24</v>
      </c>
      <c r="E195" s="155">
        <v>22</v>
      </c>
      <c r="F195" s="155">
        <v>37</v>
      </c>
      <c r="G195" s="155">
        <v>36</v>
      </c>
      <c r="H195" s="155">
        <v>32</v>
      </c>
      <c r="I195" s="24">
        <f t="shared" si="12"/>
        <v>31.75</v>
      </c>
      <c r="J195" s="24">
        <f t="shared" si="13"/>
        <v>63.5</v>
      </c>
      <c r="K195" s="155">
        <v>48</v>
      </c>
      <c r="L195" s="155">
        <v>50</v>
      </c>
      <c r="M195" s="28">
        <v>70</v>
      </c>
      <c r="N195" s="30"/>
      <c r="O195" s="29">
        <f t="shared" si="14"/>
        <v>56</v>
      </c>
      <c r="P195" s="30">
        <v>40</v>
      </c>
      <c r="Q195" s="167">
        <v>31</v>
      </c>
      <c r="R195" s="30">
        <v>37</v>
      </c>
      <c r="S195" s="29">
        <f t="shared" si="15"/>
        <v>227.5</v>
      </c>
    </row>
    <row r="196" spans="1:19" s="28" customFormat="1" x14ac:dyDescent="0.25">
      <c r="A196" s="111" t="s">
        <v>653</v>
      </c>
      <c r="B196" s="111" t="s">
        <v>654</v>
      </c>
      <c r="C196" s="111" t="s">
        <v>348</v>
      </c>
      <c r="D196" s="26" t="s">
        <v>24</v>
      </c>
      <c r="E196" s="155">
        <v>25</v>
      </c>
      <c r="F196" s="155">
        <v>37</v>
      </c>
      <c r="G196" s="155">
        <v>37</v>
      </c>
      <c r="H196" s="155">
        <v>35</v>
      </c>
      <c r="I196" s="24">
        <f t="shared" si="12"/>
        <v>33.5</v>
      </c>
      <c r="J196" s="24">
        <f t="shared" si="13"/>
        <v>67</v>
      </c>
      <c r="K196" s="155">
        <v>50</v>
      </c>
      <c r="L196" s="155">
        <v>68</v>
      </c>
      <c r="M196" s="28">
        <v>76</v>
      </c>
      <c r="N196" s="30"/>
      <c r="O196" s="29">
        <f t="shared" si="14"/>
        <v>64.67</v>
      </c>
      <c r="P196" s="30">
        <v>20</v>
      </c>
      <c r="Q196" s="167">
        <v>37</v>
      </c>
      <c r="R196" s="30">
        <v>35</v>
      </c>
      <c r="S196" s="29">
        <f t="shared" si="15"/>
        <v>223.67</v>
      </c>
    </row>
    <row r="197" spans="1:19" s="28" customFormat="1" x14ac:dyDescent="0.25">
      <c r="A197" s="111" t="s">
        <v>659</v>
      </c>
      <c r="B197" s="111" t="s">
        <v>660</v>
      </c>
      <c r="C197" s="111" t="s">
        <v>116</v>
      </c>
      <c r="D197" s="26" t="s">
        <v>24</v>
      </c>
      <c r="E197" s="155">
        <v>22</v>
      </c>
      <c r="F197" s="155">
        <v>33</v>
      </c>
      <c r="G197" s="155">
        <v>33</v>
      </c>
      <c r="H197" s="155">
        <v>34</v>
      </c>
      <c r="I197" s="24">
        <f t="shared" si="12"/>
        <v>30.5</v>
      </c>
      <c r="J197" s="24">
        <f t="shared" si="13"/>
        <v>61</v>
      </c>
      <c r="K197" s="155">
        <v>62</v>
      </c>
      <c r="L197" s="155">
        <v>66</v>
      </c>
      <c r="M197" s="28">
        <v>68</v>
      </c>
      <c r="N197" s="30"/>
      <c r="O197" s="29">
        <f t="shared" si="14"/>
        <v>65.33</v>
      </c>
      <c r="P197" s="30">
        <v>20</v>
      </c>
      <c r="Q197" s="167">
        <v>32</v>
      </c>
      <c r="R197" s="30">
        <v>43</v>
      </c>
      <c r="S197" s="29">
        <f t="shared" si="15"/>
        <v>221.33</v>
      </c>
    </row>
    <row r="198" spans="1:19" s="28" customFormat="1" x14ac:dyDescent="0.25">
      <c r="A198" s="111" t="s">
        <v>637</v>
      </c>
      <c r="B198" s="111" t="s">
        <v>638</v>
      </c>
      <c r="C198" s="111" t="s">
        <v>120</v>
      </c>
      <c r="D198" s="26" t="s">
        <v>24</v>
      </c>
      <c r="E198" s="155">
        <v>20</v>
      </c>
      <c r="F198" s="155">
        <v>34</v>
      </c>
      <c r="G198" s="155">
        <v>35</v>
      </c>
      <c r="H198" s="155">
        <v>34</v>
      </c>
      <c r="I198" s="24">
        <f t="shared" si="12"/>
        <v>30.75</v>
      </c>
      <c r="J198" s="24">
        <f t="shared" si="13"/>
        <v>61.5</v>
      </c>
      <c r="K198" s="155">
        <v>56</v>
      </c>
      <c r="L198" s="155">
        <v>58</v>
      </c>
      <c r="M198" s="28">
        <v>63</v>
      </c>
      <c r="N198" s="30"/>
      <c r="O198" s="29">
        <f t="shared" si="14"/>
        <v>59</v>
      </c>
      <c r="P198" s="30">
        <v>20</v>
      </c>
      <c r="Q198" s="167">
        <v>31</v>
      </c>
      <c r="R198" s="30">
        <v>38</v>
      </c>
      <c r="S198" s="29">
        <f t="shared" si="15"/>
        <v>209.5</v>
      </c>
    </row>
    <row r="199" spans="1:19" s="232" customFormat="1" x14ac:dyDescent="0.25">
      <c r="A199" s="228" t="s">
        <v>731</v>
      </c>
      <c r="B199" s="228" t="s">
        <v>732</v>
      </c>
      <c r="C199" s="228" t="s">
        <v>175</v>
      </c>
      <c r="D199" s="229" t="s">
        <v>25</v>
      </c>
      <c r="E199" s="230">
        <v>38</v>
      </c>
      <c r="F199" s="230">
        <v>34</v>
      </c>
      <c r="G199" s="230">
        <v>36</v>
      </c>
      <c r="H199" s="230">
        <v>38</v>
      </c>
      <c r="I199" s="231">
        <f t="shared" si="12"/>
        <v>36.5</v>
      </c>
      <c r="J199" s="231">
        <f t="shared" si="13"/>
        <v>73</v>
      </c>
      <c r="K199" s="230">
        <v>72</v>
      </c>
      <c r="L199" s="230">
        <v>76</v>
      </c>
      <c r="M199" s="232">
        <v>64</v>
      </c>
      <c r="N199" s="233"/>
      <c r="O199" s="234">
        <f t="shared" si="14"/>
        <v>70.67</v>
      </c>
      <c r="P199" s="233">
        <v>40</v>
      </c>
      <c r="Q199" s="235">
        <v>42.5</v>
      </c>
      <c r="R199" s="233">
        <v>44</v>
      </c>
      <c r="S199" s="234">
        <f t="shared" si="15"/>
        <v>270.17</v>
      </c>
    </row>
    <row r="200" spans="1:19" s="28" customFormat="1" x14ac:dyDescent="0.25">
      <c r="A200" s="111" t="s">
        <v>694</v>
      </c>
      <c r="B200" s="111" t="s">
        <v>695</v>
      </c>
      <c r="C200" s="111" t="s">
        <v>175</v>
      </c>
      <c r="D200" s="26" t="s">
        <v>25</v>
      </c>
      <c r="E200" s="155">
        <v>39</v>
      </c>
      <c r="F200" s="155">
        <v>37</v>
      </c>
      <c r="G200" s="155">
        <v>39</v>
      </c>
      <c r="H200" s="155">
        <v>39</v>
      </c>
      <c r="I200" s="24">
        <f t="shared" si="12"/>
        <v>38.5</v>
      </c>
      <c r="J200" s="24">
        <f t="shared" si="13"/>
        <v>77</v>
      </c>
      <c r="K200" s="155">
        <v>57</v>
      </c>
      <c r="L200" s="155">
        <v>73</v>
      </c>
      <c r="M200" s="28">
        <v>76</v>
      </c>
      <c r="N200" s="30"/>
      <c r="O200" s="29">
        <f t="shared" si="14"/>
        <v>68.67</v>
      </c>
      <c r="P200" s="30">
        <v>40</v>
      </c>
      <c r="Q200" s="167">
        <v>42</v>
      </c>
      <c r="R200" s="30">
        <v>39</v>
      </c>
      <c r="S200" s="29">
        <f t="shared" si="15"/>
        <v>266.67</v>
      </c>
    </row>
    <row r="201" spans="1:19" s="28" customFormat="1" x14ac:dyDescent="0.25">
      <c r="A201" s="111" t="s">
        <v>722</v>
      </c>
      <c r="B201" s="111" t="s">
        <v>723</v>
      </c>
      <c r="C201" s="111" t="s">
        <v>136</v>
      </c>
      <c r="D201" s="26" t="s">
        <v>25</v>
      </c>
      <c r="E201" s="155">
        <v>36</v>
      </c>
      <c r="F201" s="155">
        <v>34</v>
      </c>
      <c r="G201" s="155">
        <v>37</v>
      </c>
      <c r="H201" s="155">
        <v>36</v>
      </c>
      <c r="I201" s="24">
        <f t="shared" si="12"/>
        <v>35.75</v>
      </c>
      <c r="J201" s="24">
        <f t="shared" si="13"/>
        <v>71.5</v>
      </c>
      <c r="K201" s="155">
        <v>59</v>
      </c>
      <c r="L201" s="155">
        <v>74</v>
      </c>
      <c r="M201" s="28">
        <v>65</v>
      </c>
      <c r="N201" s="30"/>
      <c r="O201" s="29">
        <f t="shared" si="14"/>
        <v>66</v>
      </c>
      <c r="P201" s="30">
        <v>40</v>
      </c>
      <c r="Q201" s="167">
        <v>44</v>
      </c>
      <c r="R201" s="30">
        <v>44</v>
      </c>
      <c r="S201" s="29">
        <f t="shared" si="15"/>
        <v>265.5</v>
      </c>
    </row>
    <row r="202" spans="1:19" s="28" customFormat="1" x14ac:dyDescent="0.25">
      <c r="A202" s="111" t="s">
        <v>734</v>
      </c>
      <c r="B202" s="111" t="s">
        <v>603</v>
      </c>
      <c r="C202" s="111" t="s">
        <v>113</v>
      </c>
      <c r="D202" s="26" t="s">
        <v>25</v>
      </c>
      <c r="E202" s="155">
        <v>34</v>
      </c>
      <c r="F202" s="155">
        <v>33</v>
      </c>
      <c r="G202" s="155">
        <v>36</v>
      </c>
      <c r="H202" s="155">
        <v>37</v>
      </c>
      <c r="I202" s="24">
        <f t="shared" si="12"/>
        <v>35</v>
      </c>
      <c r="J202" s="24">
        <f t="shared" si="13"/>
        <v>70</v>
      </c>
      <c r="K202" s="155">
        <v>74</v>
      </c>
      <c r="L202" s="155">
        <v>72</v>
      </c>
      <c r="M202" s="28">
        <v>75</v>
      </c>
      <c r="N202" s="30"/>
      <c r="O202" s="29">
        <f t="shared" si="14"/>
        <v>73.67</v>
      </c>
      <c r="P202" s="30">
        <v>40</v>
      </c>
      <c r="Q202" s="167">
        <v>39</v>
      </c>
      <c r="R202" s="30">
        <v>42</v>
      </c>
      <c r="S202" s="29">
        <f t="shared" si="15"/>
        <v>264.67</v>
      </c>
    </row>
    <row r="203" spans="1:19" s="28" customFormat="1" x14ac:dyDescent="0.25">
      <c r="A203" s="111" t="s">
        <v>691</v>
      </c>
      <c r="B203" s="111" t="s">
        <v>692</v>
      </c>
      <c r="C203" s="111" t="s">
        <v>146</v>
      </c>
      <c r="D203" s="26" t="s">
        <v>25</v>
      </c>
      <c r="E203" s="155">
        <v>32</v>
      </c>
      <c r="F203" s="155">
        <v>35</v>
      </c>
      <c r="G203" s="155">
        <v>36</v>
      </c>
      <c r="H203" s="155">
        <v>36</v>
      </c>
      <c r="I203" s="24">
        <f t="shared" si="12"/>
        <v>34.75</v>
      </c>
      <c r="J203" s="24">
        <f t="shared" si="13"/>
        <v>69.5</v>
      </c>
      <c r="K203" s="155">
        <v>65</v>
      </c>
      <c r="L203" s="155">
        <v>71</v>
      </c>
      <c r="M203" s="28">
        <v>68</v>
      </c>
      <c r="N203" s="30"/>
      <c r="O203" s="29">
        <f t="shared" si="14"/>
        <v>68</v>
      </c>
      <c r="P203" s="30">
        <v>40</v>
      </c>
      <c r="Q203" s="167">
        <v>38.5</v>
      </c>
      <c r="R203" s="30">
        <v>41</v>
      </c>
      <c r="S203" s="29">
        <f t="shared" si="15"/>
        <v>257</v>
      </c>
    </row>
    <row r="204" spans="1:19" s="28" customFormat="1" x14ac:dyDescent="0.25">
      <c r="A204" s="111" t="s">
        <v>736</v>
      </c>
      <c r="B204" s="111" t="s">
        <v>737</v>
      </c>
      <c r="C204" s="111" t="s">
        <v>146</v>
      </c>
      <c r="D204" s="26" t="s">
        <v>25</v>
      </c>
      <c r="E204" s="155">
        <v>34</v>
      </c>
      <c r="F204" s="155">
        <v>38</v>
      </c>
      <c r="G204" s="155">
        <v>38</v>
      </c>
      <c r="H204" s="155">
        <v>38</v>
      </c>
      <c r="I204" s="24">
        <f t="shared" si="12"/>
        <v>37</v>
      </c>
      <c r="J204" s="24">
        <f t="shared" si="13"/>
        <v>74</v>
      </c>
      <c r="K204" s="155">
        <v>65</v>
      </c>
      <c r="L204" s="155">
        <v>62</v>
      </c>
      <c r="M204" s="28">
        <v>72</v>
      </c>
      <c r="N204" s="30"/>
      <c r="O204" s="29">
        <f t="shared" si="14"/>
        <v>66.33</v>
      </c>
      <c r="P204" s="30">
        <v>40</v>
      </c>
      <c r="Q204" s="167">
        <v>34.5</v>
      </c>
      <c r="R204" s="30">
        <v>42</v>
      </c>
      <c r="S204" s="29">
        <f t="shared" si="15"/>
        <v>256.83</v>
      </c>
    </row>
    <row r="205" spans="1:19" s="28" customFormat="1" x14ac:dyDescent="0.25">
      <c r="A205" s="111" t="s">
        <v>714</v>
      </c>
      <c r="B205" s="111" t="s">
        <v>715</v>
      </c>
      <c r="C205" s="111" t="s">
        <v>113</v>
      </c>
      <c r="D205" s="26" t="s">
        <v>25</v>
      </c>
      <c r="E205" s="155">
        <v>32</v>
      </c>
      <c r="F205" s="155">
        <v>37</v>
      </c>
      <c r="G205" s="155">
        <v>35</v>
      </c>
      <c r="H205" s="155">
        <v>38</v>
      </c>
      <c r="I205" s="24">
        <f t="shared" si="12"/>
        <v>35.5</v>
      </c>
      <c r="J205" s="24">
        <f t="shared" si="13"/>
        <v>71</v>
      </c>
      <c r="K205" s="155">
        <v>62</v>
      </c>
      <c r="L205" s="155">
        <v>60</v>
      </c>
      <c r="M205" s="28">
        <v>72</v>
      </c>
      <c r="N205" s="30"/>
      <c r="O205" s="29">
        <f t="shared" si="14"/>
        <v>64.67</v>
      </c>
      <c r="P205" s="30">
        <v>40</v>
      </c>
      <c r="Q205" s="167">
        <v>42</v>
      </c>
      <c r="R205" s="30">
        <v>39</v>
      </c>
      <c r="S205" s="29">
        <f t="shared" si="15"/>
        <v>256.67</v>
      </c>
    </row>
    <row r="206" spans="1:19" s="28" customFormat="1" x14ac:dyDescent="0.25">
      <c r="A206" s="111" t="s">
        <v>227</v>
      </c>
      <c r="B206" s="111" t="s">
        <v>739</v>
      </c>
      <c r="C206" s="111" t="s">
        <v>136</v>
      </c>
      <c r="D206" s="26" t="s">
        <v>25</v>
      </c>
      <c r="E206" s="155">
        <v>34</v>
      </c>
      <c r="F206" s="155">
        <v>37</v>
      </c>
      <c r="G206" s="155">
        <v>33</v>
      </c>
      <c r="H206" s="155">
        <v>38</v>
      </c>
      <c r="I206" s="24">
        <f t="shared" si="12"/>
        <v>35.5</v>
      </c>
      <c r="J206" s="24">
        <f t="shared" si="13"/>
        <v>71</v>
      </c>
      <c r="K206" s="155">
        <v>57</v>
      </c>
      <c r="L206" s="155">
        <v>60</v>
      </c>
      <c r="M206" s="28">
        <v>70</v>
      </c>
      <c r="N206" s="30"/>
      <c r="O206" s="29">
        <f t="shared" si="14"/>
        <v>62.33</v>
      </c>
      <c r="P206" s="30">
        <v>40</v>
      </c>
      <c r="Q206" s="167">
        <v>44</v>
      </c>
      <c r="R206" s="30">
        <v>39</v>
      </c>
      <c r="S206" s="29">
        <f t="shared" si="15"/>
        <v>256.33</v>
      </c>
    </row>
    <row r="207" spans="1:19" s="28" customFormat="1" x14ac:dyDescent="0.25">
      <c r="A207" s="111" t="s">
        <v>725</v>
      </c>
      <c r="B207" s="111" t="s">
        <v>726</v>
      </c>
      <c r="C207" s="111" t="s">
        <v>124</v>
      </c>
      <c r="D207" s="26" t="s">
        <v>25</v>
      </c>
      <c r="E207" s="155">
        <v>34</v>
      </c>
      <c r="F207" s="155">
        <v>33</v>
      </c>
      <c r="G207" s="155">
        <v>36</v>
      </c>
      <c r="H207" s="155">
        <v>39</v>
      </c>
      <c r="I207" s="24">
        <f t="shared" si="12"/>
        <v>35.5</v>
      </c>
      <c r="J207" s="24">
        <f t="shared" si="13"/>
        <v>71</v>
      </c>
      <c r="K207" s="155">
        <v>52</v>
      </c>
      <c r="L207" s="155">
        <v>71</v>
      </c>
      <c r="M207" s="28">
        <v>71</v>
      </c>
      <c r="N207" s="30"/>
      <c r="O207" s="29">
        <f t="shared" si="14"/>
        <v>64.67</v>
      </c>
      <c r="P207" s="30">
        <v>40</v>
      </c>
      <c r="Q207" s="167">
        <v>38</v>
      </c>
      <c r="R207" s="30">
        <v>41</v>
      </c>
      <c r="S207" s="29">
        <f t="shared" si="15"/>
        <v>254.67</v>
      </c>
    </row>
    <row r="208" spans="1:19" s="28" customFormat="1" x14ac:dyDescent="0.25">
      <c r="A208" s="111" t="s">
        <v>743</v>
      </c>
      <c r="B208" s="111" t="s">
        <v>744</v>
      </c>
      <c r="C208" s="111" t="s">
        <v>164</v>
      </c>
      <c r="D208" s="26" t="s">
        <v>25</v>
      </c>
      <c r="E208" s="155">
        <v>35</v>
      </c>
      <c r="F208" s="155">
        <v>33</v>
      </c>
      <c r="G208" s="155">
        <v>37</v>
      </c>
      <c r="H208" s="155">
        <v>37</v>
      </c>
      <c r="I208" s="24">
        <f t="shared" si="12"/>
        <v>35.5</v>
      </c>
      <c r="J208" s="24">
        <f t="shared" si="13"/>
        <v>71</v>
      </c>
      <c r="K208" s="155">
        <v>61</v>
      </c>
      <c r="L208" s="155">
        <v>56</v>
      </c>
      <c r="M208" s="28">
        <v>71</v>
      </c>
      <c r="N208" s="30"/>
      <c r="O208" s="29">
        <f t="shared" si="14"/>
        <v>62.67</v>
      </c>
      <c r="P208" s="30">
        <v>40</v>
      </c>
      <c r="Q208" s="167">
        <v>37</v>
      </c>
      <c r="R208" s="28">
        <v>43</v>
      </c>
      <c r="S208" s="29">
        <f t="shared" si="15"/>
        <v>253.67</v>
      </c>
    </row>
    <row r="209" spans="1:19" s="28" customFormat="1" x14ac:dyDescent="0.25">
      <c r="A209" s="111" t="s">
        <v>708</v>
      </c>
      <c r="B209" s="111" t="s">
        <v>709</v>
      </c>
      <c r="C209" s="111" t="s">
        <v>120</v>
      </c>
      <c r="D209" s="26" t="s">
        <v>25</v>
      </c>
      <c r="E209" s="155">
        <v>37</v>
      </c>
      <c r="F209" s="155">
        <v>29</v>
      </c>
      <c r="G209" s="155">
        <v>36</v>
      </c>
      <c r="H209" s="155">
        <v>36</v>
      </c>
      <c r="I209" s="24">
        <f t="shared" si="12"/>
        <v>34.5</v>
      </c>
      <c r="J209" s="24">
        <f t="shared" si="13"/>
        <v>69</v>
      </c>
      <c r="K209" s="155">
        <v>46</v>
      </c>
      <c r="L209" s="155">
        <v>61</v>
      </c>
      <c r="M209" s="28">
        <v>63</v>
      </c>
      <c r="N209" s="30"/>
      <c r="O209" s="29">
        <f t="shared" si="14"/>
        <v>56.67</v>
      </c>
      <c r="P209" s="30">
        <v>40</v>
      </c>
      <c r="Q209" s="167">
        <v>39.5</v>
      </c>
      <c r="R209" s="30">
        <v>42</v>
      </c>
      <c r="S209" s="29">
        <f t="shared" si="15"/>
        <v>247.17</v>
      </c>
    </row>
    <row r="210" spans="1:19" s="28" customFormat="1" x14ac:dyDescent="0.25">
      <c r="A210" s="111" t="s">
        <v>746</v>
      </c>
      <c r="B210" s="111" t="s">
        <v>747</v>
      </c>
      <c r="C210" s="111" t="s">
        <v>181</v>
      </c>
      <c r="D210" s="26" t="s">
        <v>25</v>
      </c>
      <c r="E210" s="155">
        <v>29</v>
      </c>
      <c r="F210" s="155">
        <v>33</v>
      </c>
      <c r="G210" s="155">
        <v>33</v>
      </c>
      <c r="H210" s="155">
        <v>36</v>
      </c>
      <c r="I210" s="24">
        <f t="shared" si="12"/>
        <v>32.75</v>
      </c>
      <c r="J210" s="24">
        <f t="shared" si="13"/>
        <v>65.5</v>
      </c>
      <c r="K210" s="155">
        <v>64</v>
      </c>
      <c r="L210" s="155">
        <v>61</v>
      </c>
      <c r="M210" s="28">
        <v>62</v>
      </c>
      <c r="N210" s="30"/>
      <c r="O210" s="29">
        <f t="shared" si="14"/>
        <v>62.33</v>
      </c>
      <c r="P210" s="30">
        <v>40</v>
      </c>
      <c r="Q210" s="167">
        <v>35.5</v>
      </c>
      <c r="R210" s="28">
        <v>43</v>
      </c>
      <c r="S210" s="29">
        <f t="shared" si="15"/>
        <v>246.33</v>
      </c>
    </row>
    <row r="211" spans="1:19" s="28" customFormat="1" x14ac:dyDescent="0.25">
      <c r="A211" s="111" t="s">
        <v>711</v>
      </c>
      <c r="B211" s="111" t="s">
        <v>712</v>
      </c>
      <c r="C211" s="111" t="s">
        <v>132</v>
      </c>
      <c r="D211" s="26" t="s">
        <v>25</v>
      </c>
      <c r="E211" s="155">
        <v>30</v>
      </c>
      <c r="F211" s="155">
        <v>26</v>
      </c>
      <c r="G211" s="155">
        <v>36</v>
      </c>
      <c r="H211" s="155">
        <v>37</v>
      </c>
      <c r="I211" s="24">
        <f t="shared" si="12"/>
        <v>32.25</v>
      </c>
      <c r="J211" s="24">
        <f t="shared" si="13"/>
        <v>64.5</v>
      </c>
      <c r="K211" s="155">
        <v>73</v>
      </c>
      <c r="L211" s="155">
        <v>53</v>
      </c>
      <c r="M211" s="28">
        <v>68</v>
      </c>
      <c r="N211" s="30"/>
      <c r="O211" s="29">
        <f t="shared" si="14"/>
        <v>64.67</v>
      </c>
      <c r="P211" s="30">
        <v>40</v>
      </c>
      <c r="Q211" s="167">
        <v>36.5</v>
      </c>
      <c r="R211" s="30">
        <v>39</v>
      </c>
      <c r="S211" s="29">
        <f t="shared" si="15"/>
        <v>244.67</v>
      </c>
    </row>
    <row r="212" spans="1:19" s="28" customFormat="1" x14ac:dyDescent="0.25">
      <c r="A212" s="111" t="s">
        <v>697</v>
      </c>
      <c r="B212" s="111" t="s">
        <v>512</v>
      </c>
      <c r="C212" s="111" t="s">
        <v>109</v>
      </c>
      <c r="D212" s="26" t="s">
        <v>25</v>
      </c>
      <c r="E212" s="155">
        <v>31</v>
      </c>
      <c r="F212" s="155">
        <v>31</v>
      </c>
      <c r="G212" s="155">
        <v>34</v>
      </c>
      <c r="H212" s="155">
        <v>35</v>
      </c>
      <c r="I212" s="24">
        <f t="shared" si="12"/>
        <v>32.75</v>
      </c>
      <c r="J212" s="24">
        <f t="shared" si="13"/>
        <v>65.5</v>
      </c>
      <c r="K212" s="155">
        <v>63</v>
      </c>
      <c r="L212" s="155">
        <v>54</v>
      </c>
      <c r="M212" s="28">
        <v>69</v>
      </c>
      <c r="N212" s="30"/>
      <c r="O212" s="29">
        <f t="shared" si="14"/>
        <v>62</v>
      </c>
      <c r="P212" s="30">
        <v>40</v>
      </c>
      <c r="Q212" s="167">
        <v>37.5</v>
      </c>
      <c r="R212" s="30">
        <v>39</v>
      </c>
      <c r="S212" s="29">
        <f t="shared" si="15"/>
        <v>244</v>
      </c>
    </row>
    <row r="213" spans="1:19" s="28" customFormat="1" x14ac:dyDescent="0.25">
      <c r="A213" s="111" t="s">
        <v>688</v>
      </c>
      <c r="B213" s="111" t="s">
        <v>689</v>
      </c>
      <c r="C213" s="111" t="s">
        <v>120</v>
      </c>
      <c r="D213" s="26" t="s">
        <v>25</v>
      </c>
      <c r="E213" s="155">
        <v>32</v>
      </c>
      <c r="F213" s="155">
        <v>35</v>
      </c>
      <c r="G213" s="155">
        <v>33</v>
      </c>
      <c r="H213" s="155">
        <v>38</v>
      </c>
      <c r="I213" s="24">
        <f t="shared" si="12"/>
        <v>34.5</v>
      </c>
      <c r="J213" s="24">
        <f t="shared" si="13"/>
        <v>69</v>
      </c>
      <c r="K213" s="155">
        <v>51</v>
      </c>
      <c r="L213" s="155">
        <v>66</v>
      </c>
      <c r="M213" s="28">
        <v>68</v>
      </c>
      <c r="N213" s="30"/>
      <c r="O213" s="29">
        <f t="shared" si="14"/>
        <v>61.67</v>
      </c>
      <c r="P213" s="30">
        <v>30</v>
      </c>
      <c r="Q213" s="167">
        <v>39.5</v>
      </c>
      <c r="R213" s="30">
        <v>43</v>
      </c>
      <c r="S213" s="29">
        <f t="shared" si="15"/>
        <v>243.17</v>
      </c>
    </row>
    <row r="214" spans="1:19" s="28" customFormat="1" x14ac:dyDescent="0.25">
      <c r="A214" s="111" t="s">
        <v>705</v>
      </c>
      <c r="B214" s="111" t="s">
        <v>706</v>
      </c>
      <c r="C214" s="111" t="s">
        <v>164</v>
      </c>
      <c r="D214" s="26" t="s">
        <v>25</v>
      </c>
      <c r="E214" s="155">
        <v>30</v>
      </c>
      <c r="F214" s="155">
        <v>34</v>
      </c>
      <c r="G214" s="155">
        <v>35</v>
      </c>
      <c r="H214" s="155">
        <v>38</v>
      </c>
      <c r="I214" s="24">
        <f t="shared" si="12"/>
        <v>34.25</v>
      </c>
      <c r="J214" s="24">
        <f t="shared" si="13"/>
        <v>68.5</v>
      </c>
      <c r="K214" s="155">
        <v>46</v>
      </c>
      <c r="L214" s="155">
        <v>58</v>
      </c>
      <c r="M214" s="28">
        <v>69</v>
      </c>
      <c r="N214" s="30"/>
      <c r="O214" s="29">
        <f t="shared" si="14"/>
        <v>57.67</v>
      </c>
      <c r="P214" s="30">
        <v>40</v>
      </c>
      <c r="Q214" s="167">
        <v>35.5</v>
      </c>
      <c r="R214" s="30">
        <v>38</v>
      </c>
      <c r="S214" s="29">
        <f t="shared" si="15"/>
        <v>239.67</v>
      </c>
    </row>
    <row r="215" spans="1:19" s="28" customFormat="1" x14ac:dyDescent="0.25">
      <c r="A215" s="111" t="s">
        <v>741</v>
      </c>
      <c r="B215" s="111" t="s">
        <v>301</v>
      </c>
      <c r="C215" s="111" t="s">
        <v>153</v>
      </c>
      <c r="D215" s="26" t="s">
        <v>25</v>
      </c>
      <c r="E215" s="155">
        <v>34</v>
      </c>
      <c r="F215" s="155">
        <v>34</v>
      </c>
      <c r="G215" s="155">
        <v>33</v>
      </c>
      <c r="H215" s="155">
        <v>38</v>
      </c>
      <c r="I215" s="24">
        <f t="shared" si="12"/>
        <v>34.75</v>
      </c>
      <c r="J215" s="24">
        <f t="shared" si="13"/>
        <v>69.5</v>
      </c>
      <c r="K215" s="155">
        <v>61</v>
      </c>
      <c r="L215" s="155">
        <v>48</v>
      </c>
      <c r="M215" s="28">
        <v>67</v>
      </c>
      <c r="N215" s="30"/>
      <c r="O215" s="29">
        <f t="shared" si="14"/>
        <v>58.67</v>
      </c>
      <c r="P215" s="30">
        <v>40</v>
      </c>
      <c r="Q215" s="167">
        <v>32</v>
      </c>
      <c r="R215" s="30">
        <v>39</v>
      </c>
      <c r="S215" s="29">
        <f t="shared" si="15"/>
        <v>239.17</v>
      </c>
    </row>
    <row r="216" spans="1:19" s="28" customFormat="1" x14ac:dyDescent="0.25">
      <c r="A216" s="111" t="s">
        <v>749</v>
      </c>
      <c r="B216" s="111" t="s">
        <v>750</v>
      </c>
      <c r="C216" s="111" t="s">
        <v>116</v>
      </c>
      <c r="D216" s="26" t="s">
        <v>25</v>
      </c>
      <c r="E216" s="155">
        <v>34</v>
      </c>
      <c r="F216" s="155">
        <v>29</v>
      </c>
      <c r="G216" s="155">
        <v>36</v>
      </c>
      <c r="H216" s="155">
        <v>34</v>
      </c>
      <c r="I216" s="24">
        <f t="shared" si="12"/>
        <v>33.25</v>
      </c>
      <c r="J216" s="24">
        <f t="shared" si="13"/>
        <v>66.5</v>
      </c>
      <c r="K216" s="155">
        <v>62</v>
      </c>
      <c r="L216" s="155">
        <v>45</v>
      </c>
      <c r="M216" s="28">
        <v>58</v>
      </c>
      <c r="N216" s="30"/>
      <c r="O216" s="29">
        <f t="shared" si="14"/>
        <v>55</v>
      </c>
      <c r="P216" s="30">
        <v>40</v>
      </c>
      <c r="Q216" s="167">
        <v>31</v>
      </c>
      <c r="R216" s="28">
        <v>45</v>
      </c>
      <c r="S216" s="29">
        <f t="shared" si="15"/>
        <v>237.5</v>
      </c>
    </row>
    <row r="217" spans="1:19" s="28" customFormat="1" x14ac:dyDescent="0.25">
      <c r="A217" s="111" t="s">
        <v>717</v>
      </c>
      <c r="B217" s="111" t="s">
        <v>718</v>
      </c>
      <c r="C217" s="111" t="s">
        <v>157</v>
      </c>
      <c r="D217" s="26" t="s">
        <v>25</v>
      </c>
      <c r="E217" s="155">
        <v>33</v>
      </c>
      <c r="F217" s="155">
        <v>34</v>
      </c>
      <c r="G217" s="155">
        <v>37</v>
      </c>
      <c r="H217" s="155">
        <v>38</v>
      </c>
      <c r="I217" s="24">
        <f t="shared" si="12"/>
        <v>35.5</v>
      </c>
      <c r="J217" s="24">
        <f t="shared" si="13"/>
        <v>71</v>
      </c>
      <c r="K217" s="155">
        <v>17</v>
      </c>
      <c r="L217" s="155">
        <v>74</v>
      </c>
      <c r="M217" s="28">
        <v>67</v>
      </c>
      <c r="N217" s="30"/>
      <c r="O217" s="29">
        <f t="shared" si="14"/>
        <v>52.67</v>
      </c>
      <c r="P217" s="30">
        <v>30</v>
      </c>
      <c r="Q217" s="167">
        <v>39</v>
      </c>
      <c r="R217" s="30">
        <v>43</v>
      </c>
      <c r="S217" s="29">
        <f t="shared" si="15"/>
        <v>235.67</v>
      </c>
    </row>
    <row r="218" spans="1:19" s="28" customFormat="1" x14ac:dyDescent="0.25">
      <c r="A218" s="111" t="s">
        <v>699</v>
      </c>
      <c r="B218" s="111" t="s">
        <v>700</v>
      </c>
      <c r="C218" s="111" t="s">
        <v>481</v>
      </c>
      <c r="D218" s="26" t="s">
        <v>25</v>
      </c>
      <c r="E218" s="155">
        <v>35</v>
      </c>
      <c r="F218" s="155">
        <v>35</v>
      </c>
      <c r="G218" s="155">
        <v>37</v>
      </c>
      <c r="H218" s="155">
        <v>37</v>
      </c>
      <c r="I218" s="24">
        <f t="shared" si="12"/>
        <v>36</v>
      </c>
      <c r="J218" s="24">
        <f t="shared" si="13"/>
        <v>72</v>
      </c>
      <c r="K218" s="155">
        <v>49</v>
      </c>
      <c r="L218" s="155">
        <v>41</v>
      </c>
      <c r="M218" s="28">
        <v>62</v>
      </c>
      <c r="N218" s="30"/>
      <c r="O218" s="29">
        <f t="shared" si="14"/>
        <v>50.67</v>
      </c>
      <c r="P218" s="30">
        <v>40</v>
      </c>
      <c r="Q218" s="167">
        <v>33.5</v>
      </c>
      <c r="R218" s="30">
        <v>38</v>
      </c>
      <c r="S218" s="29">
        <f t="shared" si="15"/>
        <v>234.17</v>
      </c>
    </row>
    <row r="219" spans="1:19" s="28" customFormat="1" x14ac:dyDescent="0.25">
      <c r="A219" s="111" t="s">
        <v>702</v>
      </c>
      <c r="B219" s="111" t="s">
        <v>703</v>
      </c>
      <c r="C219" s="111" t="s">
        <v>128</v>
      </c>
      <c r="D219" s="26" t="s">
        <v>25</v>
      </c>
      <c r="E219" s="155">
        <v>30</v>
      </c>
      <c r="F219" s="155">
        <v>35</v>
      </c>
      <c r="G219" s="155">
        <v>37</v>
      </c>
      <c r="H219" s="155">
        <v>38</v>
      </c>
      <c r="I219" s="24">
        <f t="shared" si="12"/>
        <v>35</v>
      </c>
      <c r="J219" s="24">
        <f t="shared" si="13"/>
        <v>70</v>
      </c>
      <c r="K219" s="155">
        <v>56</v>
      </c>
      <c r="L219" s="155">
        <v>46</v>
      </c>
      <c r="M219" s="28">
        <v>67</v>
      </c>
      <c r="N219" s="30"/>
      <c r="O219" s="29">
        <f t="shared" si="14"/>
        <v>56.33</v>
      </c>
      <c r="P219" s="30">
        <v>40</v>
      </c>
      <c r="Q219" s="167">
        <v>23</v>
      </c>
      <c r="R219" s="30">
        <v>41</v>
      </c>
      <c r="S219" s="29">
        <f t="shared" si="15"/>
        <v>230.33</v>
      </c>
    </row>
    <row r="220" spans="1:19" s="28" customFormat="1" x14ac:dyDescent="0.25">
      <c r="A220" s="111" t="s">
        <v>752</v>
      </c>
      <c r="B220" s="111" t="s">
        <v>753</v>
      </c>
      <c r="C220" s="111" t="s">
        <v>181</v>
      </c>
      <c r="D220" s="26" t="s">
        <v>25</v>
      </c>
      <c r="E220" s="155">
        <v>32</v>
      </c>
      <c r="F220" s="155">
        <v>32</v>
      </c>
      <c r="G220" s="155">
        <v>36</v>
      </c>
      <c r="H220" s="155">
        <v>36</v>
      </c>
      <c r="I220" s="24">
        <f t="shared" si="12"/>
        <v>34</v>
      </c>
      <c r="J220" s="24">
        <f t="shared" si="13"/>
        <v>68</v>
      </c>
      <c r="K220" s="155">
        <v>0</v>
      </c>
      <c r="L220" s="155">
        <v>56</v>
      </c>
      <c r="M220" s="28">
        <v>62</v>
      </c>
      <c r="N220" s="30"/>
      <c r="O220" s="29">
        <f t="shared" si="14"/>
        <v>39.33</v>
      </c>
      <c r="P220" s="30">
        <v>40</v>
      </c>
      <c r="Q220" s="167">
        <v>42</v>
      </c>
      <c r="R220" s="28">
        <v>41</v>
      </c>
      <c r="S220" s="29">
        <f t="shared" si="15"/>
        <v>230.33</v>
      </c>
    </row>
    <row r="221" spans="1:19" s="28" customFormat="1" x14ac:dyDescent="0.25">
      <c r="A221" s="111" t="s">
        <v>728</v>
      </c>
      <c r="B221" s="111" t="s">
        <v>729</v>
      </c>
      <c r="C221" s="111" t="s">
        <v>109</v>
      </c>
      <c r="D221" s="26" t="s">
        <v>25</v>
      </c>
      <c r="E221" s="155">
        <v>28</v>
      </c>
      <c r="F221" s="155">
        <v>35</v>
      </c>
      <c r="G221" s="155">
        <v>37</v>
      </c>
      <c r="H221" s="155">
        <v>39</v>
      </c>
      <c r="I221" s="24">
        <f t="shared" si="12"/>
        <v>34.75</v>
      </c>
      <c r="J221" s="24">
        <f t="shared" si="13"/>
        <v>69.5</v>
      </c>
      <c r="K221" s="155">
        <v>51</v>
      </c>
      <c r="L221" s="155">
        <v>62</v>
      </c>
      <c r="M221" s="28">
        <v>62</v>
      </c>
      <c r="N221" s="30"/>
      <c r="O221" s="29">
        <f t="shared" si="14"/>
        <v>58.33</v>
      </c>
      <c r="P221" s="30">
        <v>40</v>
      </c>
      <c r="Q221" s="167">
        <v>29</v>
      </c>
      <c r="R221" s="30">
        <v>31</v>
      </c>
      <c r="S221" s="29">
        <f t="shared" si="15"/>
        <v>227.83</v>
      </c>
    </row>
    <row r="222" spans="1:19" s="28" customFormat="1" x14ac:dyDescent="0.25">
      <c r="A222" s="111" t="s">
        <v>720</v>
      </c>
      <c r="B222" s="111" t="s">
        <v>530</v>
      </c>
      <c r="C222" s="111" t="s">
        <v>116</v>
      </c>
      <c r="D222" s="26" t="s">
        <v>25</v>
      </c>
      <c r="E222" s="155">
        <v>35</v>
      </c>
      <c r="F222" s="155">
        <v>30</v>
      </c>
      <c r="G222" s="155">
        <v>33</v>
      </c>
      <c r="H222" s="155">
        <v>36</v>
      </c>
      <c r="I222" s="24">
        <f t="shared" si="12"/>
        <v>33.5</v>
      </c>
      <c r="J222" s="24">
        <f t="shared" si="13"/>
        <v>67</v>
      </c>
      <c r="K222" s="155">
        <v>42</v>
      </c>
      <c r="L222" s="155">
        <v>77</v>
      </c>
      <c r="M222" s="28">
        <v>65</v>
      </c>
      <c r="N222" s="30"/>
      <c r="O222" s="29">
        <f t="shared" si="14"/>
        <v>61.33</v>
      </c>
      <c r="P222" s="30">
        <v>20</v>
      </c>
      <c r="Q222" s="167">
        <v>35</v>
      </c>
      <c r="R222" s="30">
        <v>44</v>
      </c>
      <c r="S222" s="29">
        <f t="shared" si="15"/>
        <v>227.33</v>
      </c>
    </row>
    <row r="223" spans="1:19" s="221" customFormat="1" x14ac:dyDescent="0.25">
      <c r="A223" s="218" t="s">
        <v>797</v>
      </c>
      <c r="B223" s="218" t="s">
        <v>798</v>
      </c>
      <c r="C223" s="218" t="s">
        <v>175</v>
      </c>
      <c r="D223" s="219" t="s">
        <v>26</v>
      </c>
      <c r="E223" s="222">
        <v>32</v>
      </c>
      <c r="F223" s="222">
        <v>39</v>
      </c>
      <c r="G223" s="222">
        <v>39</v>
      </c>
      <c r="H223" s="222">
        <v>37</v>
      </c>
      <c r="I223" s="223">
        <f t="shared" si="12"/>
        <v>36.75</v>
      </c>
      <c r="J223" s="223">
        <f t="shared" si="13"/>
        <v>73.5</v>
      </c>
      <c r="K223" s="222">
        <v>68</v>
      </c>
      <c r="L223" s="222">
        <v>67</v>
      </c>
      <c r="M223" s="221">
        <v>77</v>
      </c>
      <c r="N223" s="220"/>
      <c r="O223" s="224">
        <f t="shared" si="14"/>
        <v>70.67</v>
      </c>
      <c r="P223" s="220">
        <v>40</v>
      </c>
      <c r="Q223" s="225">
        <v>40</v>
      </c>
      <c r="R223" s="221">
        <v>42</v>
      </c>
      <c r="S223" s="224">
        <f t="shared" si="15"/>
        <v>266.17</v>
      </c>
    </row>
    <row r="224" spans="1:19" s="28" customFormat="1" x14ac:dyDescent="0.25">
      <c r="A224" s="111" t="s">
        <v>794</v>
      </c>
      <c r="B224" s="111" t="s">
        <v>795</v>
      </c>
      <c r="C224" s="111" t="s">
        <v>164</v>
      </c>
      <c r="D224" s="26" t="s">
        <v>26</v>
      </c>
      <c r="E224" s="155">
        <v>32</v>
      </c>
      <c r="F224" s="155">
        <v>39</v>
      </c>
      <c r="G224" s="155">
        <v>35</v>
      </c>
      <c r="H224" s="155">
        <v>35</v>
      </c>
      <c r="I224" s="24">
        <f t="shared" si="12"/>
        <v>35.25</v>
      </c>
      <c r="J224" s="24">
        <f t="shared" si="13"/>
        <v>70.5</v>
      </c>
      <c r="K224" s="155">
        <v>64</v>
      </c>
      <c r="L224" s="155">
        <v>70</v>
      </c>
      <c r="M224" s="28">
        <v>71</v>
      </c>
      <c r="N224" s="30"/>
      <c r="O224" s="29">
        <f t="shared" si="14"/>
        <v>68.33</v>
      </c>
      <c r="P224" s="30">
        <v>40</v>
      </c>
      <c r="Q224" s="167">
        <v>38</v>
      </c>
      <c r="R224" s="28">
        <v>44</v>
      </c>
      <c r="S224" s="29">
        <f t="shared" si="15"/>
        <v>260.83</v>
      </c>
    </row>
    <row r="225" spans="1:19" s="28" customFormat="1" x14ac:dyDescent="0.25">
      <c r="A225" s="111" t="s">
        <v>811</v>
      </c>
      <c r="B225" s="111" t="s">
        <v>812</v>
      </c>
      <c r="C225" s="111" t="s">
        <v>113</v>
      </c>
      <c r="D225" s="26" t="s">
        <v>26</v>
      </c>
      <c r="E225" s="155">
        <v>33</v>
      </c>
      <c r="F225" s="155">
        <v>38</v>
      </c>
      <c r="G225" s="155">
        <v>37</v>
      </c>
      <c r="H225" s="155">
        <v>38</v>
      </c>
      <c r="I225" s="24">
        <f t="shared" si="12"/>
        <v>36.5</v>
      </c>
      <c r="J225" s="24">
        <f t="shared" si="13"/>
        <v>73</v>
      </c>
      <c r="K225" s="155">
        <v>71</v>
      </c>
      <c r="L225" s="155">
        <v>62</v>
      </c>
      <c r="M225" s="28">
        <v>75</v>
      </c>
      <c r="N225" s="30"/>
      <c r="O225" s="29">
        <f t="shared" si="14"/>
        <v>69.33</v>
      </c>
      <c r="P225" s="30">
        <v>40</v>
      </c>
      <c r="Q225" s="167">
        <v>36</v>
      </c>
      <c r="R225" s="28">
        <v>42</v>
      </c>
      <c r="S225" s="29">
        <f t="shared" si="15"/>
        <v>260.33</v>
      </c>
    </row>
    <row r="226" spans="1:19" s="28" customFormat="1" x14ac:dyDescent="0.25">
      <c r="A226" s="151" t="s">
        <v>828</v>
      </c>
      <c r="B226" s="111" t="s">
        <v>792</v>
      </c>
      <c r="C226" s="111" t="s">
        <v>124</v>
      </c>
      <c r="D226" s="26" t="s">
        <v>26</v>
      </c>
      <c r="E226" s="155">
        <v>34</v>
      </c>
      <c r="F226" s="155">
        <v>39</v>
      </c>
      <c r="G226" s="155">
        <v>35</v>
      </c>
      <c r="H226" s="155">
        <v>39</v>
      </c>
      <c r="I226" s="24">
        <f t="shared" si="12"/>
        <v>36.75</v>
      </c>
      <c r="J226" s="24">
        <f t="shared" si="13"/>
        <v>73.5</v>
      </c>
      <c r="K226" s="155">
        <v>63</v>
      </c>
      <c r="L226" s="155">
        <v>72</v>
      </c>
      <c r="M226" s="28">
        <v>67</v>
      </c>
      <c r="N226" s="30"/>
      <c r="O226" s="29">
        <f t="shared" si="14"/>
        <v>67.33</v>
      </c>
      <c r="P226" s="30">
        <v>40</v>
      </c>
      <c r="Q226" s="167">
        <v>36</v>
      </c>
      <c r="R226" s="28">
        <v>42</v>
      </c>
      <c r="S226" s="29">
        <f t="shared" si="15"/>
        <v>258.83</v>
      </c>
    </row>
    <row r="227" spans="1:19" s="28" customFormat="1" x14ac:dyDescent="0.25">
      <c r="A227" s="111" t="s">
        <v>770</v>
      </c>
      <c r="B227" s="111" t="s">
        <v>771</v>
      </c>
      <c r="C227" s="111" t="s">
        <v>175</v>
      </c>
      <c r="D227" s="26" t="s">
        <v>26</v>
      </c>
      <c r="E227" s="155">
        <v>34</v>
      </c>
      <c r="F227" s="155">
        <v>40</v>
      </c>
      <c r="G227" s="155">
        <v>35</v>
      </c>
      <c r="H227" s="155">
        <v>37</v>
      </c>
      <c r="I227" s="24">
        <f t="shared" si="12"/>
        <v>36.5</v>
      </c>
      <c r="J227" s="24">
        <f t="shared" si="13"/>
        <v>73</v>
      </c>
      <c r="K227" s="155">
        <v>62</v>
      </c>
      <c r="L227" s="155">
        <v>59</v>
      </c>
      <c r="M227" s="28">
        <v>71</v>
      </c>
      <c r="N227" s="30"/>
      <c r="O227" s="29">
        <f t="shared" si="14"/>
        <v>64</v>
      </c>
      <c r="P227" s="30">
        <v>40</v>
      </c>
      <c r="Q227" s="167">
        <v>42</v>
      </c>
      <c r="R227" s="28">
        <v>39</v>
      </c>
      <c r="S227" s="29">
        <f t="shared" si="15"/>
        <v>258</v>
      </c>
    </row>
    <row r="228" spans="1:19" s="28" customFormat="1" x14ac:dyDescent="0.25">
      <c r="A228" s="111" t="s">
        <v>808</v>
      </c>
      <c r="B228" s="111" t="s">
        <v>809</v>
      </c>
      <c r="C228" s="111" t="s">
        <v>136</v>
      </c>
      <c r="D228" s="26" t="s">
        <v>26</v>
      </c>
      <c r="E228" s="155">
        <v>30</v>
      </c>
      <c r="F228" s="155">
        <v>36</v>
      </c>
      <c r="G228" s="155">
        <v>34</v>
      </c>
      <c r="H228" s="155">
        <v>33</v>
      </c>
      <c r="I228" s="24">
        <f t="shared" si="12"/>
        <v>33.25</v>
      </c>
      <c r="J228" s="24">
        <f t="shared" si="13"/>
        <v>66.5</v>
      </c>
      <c r="K228" s="155">
        <v>53</v>
      </c>
      <c r="L228" s="155">
        <v>57</v>
      </c>
      <c r="M228" s="28">
        <v>66</v>
      </c>
      <c r="N228" s="30"/>
      <c r="O228" s="29">
        <f t="shared" si="14"/>
        <v>58.67</v>
      </c>
      <c r="P228" s="30">
        <v>40</v>
      </c>
      <c r="Q228" s="167">
        <v>41</v>
      </c>
      <c r="R228" s="28">
        <v>45</v>
      </c>
      <c r="S228" s="29">
        <f t="shared" si="15"/>
        <v>251.17</v>
      </c>
    </row>
    <row r="229" spans="1:19" s="28" customFormat="1" x14ac:dyDescent="0.25">
      <c r="A229" s="111" t="s">
        <v>780</v>
      </c>
      <c r="B229" s="111" t="s">
        <v>781</v>
      </c>
      <c r="C229" s="111" t="s">
        <v>120</v>
      </c>
      <c r="D229" s="26" t="s">
        <v>26</v>
      </c>
      <c r="E229" s="155">
        <v>33</v>
      </c>
      <c r="F229" s="155">
        <v>40</v>
      </c>
      <c r="G229" s="155">
        <v>37</v>
      </c>
      <c r="H229" s="155">
        <v>37</v>
      </c>
      <c r="I229" s="24">
        <f t="shared" si="12"/>
        <v>36.75</v>
      </c>
      <c r="J229" s="24">
        <f t="shared" si="13"/>
        <v>73.5</v>
      </c>
      <c r="K229" s="155">
        <v>72</v>
      </c>
      <c r="L229" s="155">
        <v>51</v>
      </c>
      <c r="M229" s="28">
        <v>60</v>
      </c>
      <c r="N229" s="30"/>
      <c r="O229" s="29">
        <f t="shared" si="14"/>
        <v>61</v>
      </c>
      <c r="P229" s="30">
        <v>40</v>
      </c>
      <c r="Q229" s="167">
        <v>35.5</v>
      </c>
      <c r="R229" s="28">
        <v>40</v>
      </c>
      <c r="S229" s="29">
        <f t="shared" si="15"/>
        <v>250</v>
      </c>
    </row>
    <row r="230" spans="1:19" s="28" customFormat="1" x14ac:dyDescent="0.25">
      <c r="A230" s="111" t="s">
        <v>800</v>
      </c>
      <c r="B230" s="111" t="s">
        <v>307</v>
      </c>
      <c r="C230" s="111" t="s">
        <v>124</v>
      </c>
      <c r="D230" s="26" t="s">
        <v>26</v>
      </c>
      <c r="E230" s="155">
        <v>32</v>
      </c>
      <c r="F230" s="155">
        <v>36</v>
      </c>
      <c r="G230" s="155">
        <v>35</v>
      </c>
      <c r="H230" s="155">
        <v>36</v>
      </c>
      <c r="I230" s="24">
        <f t="shared" si="12"/>
        <v>34.75</v>
      </c>
      <c r="J230" s="24">
        <f t="shared" si="13"/>
        <v>69.5</v>
      </c>
      <c r="K230" s="155">
        <v>51</v>
      </c>
      <c r="L230" s="155">
        <v>63</v>
      </c>
      <c r="M230" s="28">
        <v>61</v>
      </c>
      <c r="N230" s="30"/>
      <c r="O230" s="29">
        <f t="shared" si="14"/>
        <v>58.33</v>
      </c>
      <c r="P230" s="30">
        <v>40</v>
      </c>
      <c r="Q230" s="167">
        <v>39</v>
      </c>
      <c r="R230" s="28">
        <v>41</v>
      </c>
      <c r="S230" s="29">
        <f t="shared" si="15"/>
        <v>247.83</v>
      </c>
    </row>
    <row r="231" spans="1:19" s="28" customFormat="1" x14ac:dyDescent="0.25">
      <c r="A231" s="111" t="s">
        <v>814</v>
      </c>
      <c r="B231" s="111" t="s">
        <v>815</v>
      </c>
      <c r="C231" s="111" t="s">
        <v>109</v>
      </c>
      <c r="D231" s="26" t="s">
        <v>26</v>
      </c>
      <c r="E231" s="155">
        <v>27</v>
      </c>
      <c r="F231" s="155">
        <v>36</v>
      </c>
      <c r="G231" s="155">
        <v>33</v>
      </c>
      <c r="H231" s="155">
        <v>32</v>
      </c>
      <c r="I231" s="24">
        <f t="shared" si="12"/>
        <v>32</v>
      </c>
      <c r="J231" s="24">
        <f t="shared" si="13"/>
        <v>64</v>
      </c>
      <c r="K231" s="155">
        <v>68</v>
      </c>
      <c r="L231" s="155">
        <v>72</v>
      </c>
      <c r="M231" s="28">
        <v>72</v>
      </c>
      <c r="N231" s="30"/>
      <c r="O231" s="29">
        <f t="shared" si="14"/>
        <v>70.67</v>
      </c>
      <c r="P231" s="30">
        <v>40</v>
      </c>
      <c r="Q231" s="167">
        <v>35.5</v>
      </c>
      <c r="R231" s="28">
        <v>37</v>
      </c>
      <c r="S231" s="29">
        <f t="shared" si="15"/>
        <v>247.17</v>
      </c>
    </row>
    <row r="232" spans="1:19" s="28" customFormat="1" x14ac:dyDescent="0.25">
      <c r="A232" s="111" t="s">
        <v>783</v>
      </c>
      <c r="B232" s="111" t="s">
        <v>784</v>
      </c>
      <c r="C232" s="111" t="s">
        <v>146</v>
      </c>
      <c r="D232" s="26" t="s">
        <v>26</v>
      </c>
      <c r="E232" s="155">
        <v>29</v>
      </c>
      <c r="F232" s="155">
        <v>37</v>
      </c>
      <c r="G232" s="155">
        <v>35</v>
      </c>
      <c r="H232" s="155">
        <v>35</v>
      </c>
      <c r="I232" s="24">
        <f t="shared" si="12"/>
        <v>34</v>
      </c>
      <c r="J232" s="24">
        <f t="shared" si="13"/>
        <v>68</v>
      </c>
      <c r="K232" s="155">
        <v>60</v>
      </c>
      <c r="L232" s="155">
        <v>65</v>
      </c>
      <c r="M232" s="28">
        <v>72</v>
      </c>
      <c r="N232" s="30"/>
      <c r="O232" s="29">
        <f t="shared" si="14"/>
        <v>65.67</v>
      </c>
      <c r="P232" s="30">
        <v>40</v>
      </c>
      <c r="Q232" s="167">
        <v>33</v>
      </c>
      <c r="R232" s="28">
        <v>40</v>
      </c>
      <c r="S232" s="29">
        <f t="shared" si="15"/>
        <v>246.67</v>
      </c>
    </row>
    <row r="233" spans="1:19" s="28" customFormat="1" x14ac:dyDescent="0.25">
      <c r="A233" s="111" t="s">
        <v>760</v>
      </c>
      <c r="B233" s="111" t="s">
        <v>761</v>
      </c>
      <c r="C233" s="111" t="s">
        <v>116</v>
      </c>
      <c r="D233" s="26" t="s">
        <v>26</v>
      </c>
      <c r="E233" s="155">
        <v>30</v>
      </c>
      <c r="F233" s="155">
        <v>38</v>
      </c>
      <c r="G233" s="155">
        <v>35</v>
      </c>
      <c r="H233" s="155">
        <v>36</v>
      </c>
      <c r="I233" s="24">
        <f t="shared" si="12"/>
        <v>34.75</v>
      </c>
      <c r="J233" s="24">
        <f t="shared" si="13"/>
        <v>69.5</v>
      </c>
      <c r="K233" s="155">
        <v>55</v>
      </c>
      <c r="L233" s="155">
        <v>54</v>
      </c>
      <c r="M233" s="28">
        <v>58</v>
      </c>
      <c r="N233" s="30"/>
      <c r="O233" s="29">
        <f t="shared" si="14"/>
        <v>55.67</v>
      </c>
      <c r="P233" s="30">
        <v>40</v>
      </c>
      <c r="Q233" s="167">
        <v>35.5</v>
      </c>
      <c r="R233" s="28">
        <v>45</v>
      </c>
      <c r="S233" s="29">
        <f t="shared" si="15"/>
        <v>245.67</v>
      </c>
    </row>
    <row r="234" spans="1:19" s="28" customFormat="1" x14ac:dyDescent="0.25">
      <c r="A234" s="111" t="s">
        <v>786</v>
      </c>
      <c r="B234" s="111" t="s">
        <v>578</v>
      </c>
      <c r="C234" s="111" t="s">
        <v>146</v>
      </c>
      <c r="D234" s="26" t="s">
        <v>26</v>
      </c>
      <c r="E234" s="155">
        <v>32</v>
      </c>
      <c r="F234" s="155">
        <v>37</v>
      </c>
      <c r="G234" s="155">
        <v>38</v>
      </c>
      <c r="H234" s="155">
        <v>37</v>
      </c>
      <c r="I234" s="24">
        <f t="shared" si="12"/>
        <v>36</v>
      </c>
      <c r="J234" s="24">
        <f t="shared" si="13"/>
        <v>72</v>
      </c>
      <c r="K234" s="155">
        <v>7</v>
      </c>
      <c r="L234" s="155">
        <v>73</v>
      </c>
      <c r="M234" s="28">
        <v>71</v>
      </c>
      <c r="N234" s="30"/>
      <c r="O234" s="29">
        <f t="shared" si="14"/>
        <v>50.33</v>
      </c>
      <c r="P234" s="30">
        <v>40</v>
      </c>
      <c r="Q234" s="167">
        <v>38.5</v>
      </c>
      <c r="R234" s="28">
        <v>43</v>
      </c>
      <c r="S234" s="29">
        <f t="shared" si="15"/>
        <v>243.83</v>
      </c>
    </row>
    <row r="235" spans="1:19" s="28" customFormat="1" x14ac:dyDescent="0.25">
      <c r="A235" s="111" t="s">
        <v>258</v>
      </c>
      <c r="B235" s="111" t="s">
        <v>758</v>
      </c>
      <c r="C235" s="111" t="s">
        <v>109</v>
      </c>
      <c r="D235" s="26" t="s">
        <v>26</v>
      </c>
      <c r="E235" s="155">
        <v>32</v>
      </c>
      <c r="F235" s="155">
        <v>40</v>
      </c>
      <c r="G235" s="155">
        <v>36</v>
      </c>
      <c r="H235" s="155">
        <v>36</v>
      </c>
      <c r="I235" s="24">
        <f t="shared" si="12"/>
        <v>36</v>
      </c>
      <c r="J235" s="24">
        <f t="shared" si="13"/>
        <v>72</v>
      </c>
      <c r="K235" s="155">
        <v>59</v>
      </c>
      <c r="L235" s="155">
        <v>61</v>
      </c>
      <c r="M235" s="28">
        <v>69</v>
      </c>
      <c r="N235" s="30"/>
      <c r="O235" s="29">
        <f t="shared" si="14"/>
        <v>63</v>
      </c>
      <c r="P235" s="30">
        <v>40</v>
      </c>
      <c r="Q235" s="167">
        <v>29</v>
      </c>
      <c r="R235" s="28">
        <v>35</v>
      </c>
      <c r="S235" s="29">
        <f t="shared" si="15"/>
        <v>239</v>
      </c>
    </row>
    <row r="236" spans="1:19" s="28" customFormat="1" x14ac:dyDescent="0.25">
      <c r="A236" s="111" t="s">
        <v>775</v>
      </c>
      <c r="B236" s="111" t="s">
        <v>209</v>
      </c>
      <c r="C236" s="111" t="s">
        <v>149</v>
      </c>
      <c r="D236" s="26" t="s">
        <v>26</v>
      </c>
      <c r="E236" s="155">
        <v>33</v>
      </c>
      <c r="F236" s="155">
        <v>38</v>
      </c>
      <c r="G236" s="155">
        <v>36</v>
      </c>
      <c r="H236" s="155">
        <v>35</v>
      </c>
      <c r="I236" s="24">
        <f t="shared" si="12"/>
        <v>35.5</v>
      </c>
      <c r="J236" s="24">
        <f t="shared" si="13"/>
        <v>71</v>
      </c>
      <c r="K236" s="155">
        <v>64</v>
      </c>
      <c r="L236" s="155">
        <v>68</v>
      </c>
      <c r="M236" s="28">
        <v>62</v>
      </c>
      <c r="N236" s="30"/>
      <c r="O236" s="29">
        <f t="shared" si="14"/>
        <v>64.67</v>
      </c>
      <c r="P236" s="30">
        <v>30</v>
      </c>
      <c r="Q236" s="167">
        <v>30.5</v>
      </c>
      <c r="R236" s="28">
        <v>42</v>
      </c>
      <c r="S236" s="29">
        <f t="shared" si="15"/>
        <v>238.17</v>
      </c>
    </row>
    <row r="237" spans="1:19" s="28" customFormat="1" x14ac:dyDescent="0.25">
      <c r="A237" s="111" t="s">
        <v>768</v>
      </c>
      <c r="B237" s="111" t="s">
        <v>366</v>
      </c>
      <c r="C237" s="111" t="s">
        <v>136</v>
      </c>
      <c r="D237" s="26" t="s">
        <v>26</v>
      </c>
      <c r="E237" s="155">
        <v>30</v>
      </c>
      <c r="F237" s="155">
        <v>38</v>
      </c>
      <c r="G237" s="155">
        <v>35</v>
      </c>
      <c r="H237" s="155">
        <v>35</v>
      </c>
      <c r="I237" s="24">
        <f t="shared" si="12"/>
        <v>34.5</v>
      </c>
      <c r="J237" s="24">
        <f t="shared" si="13"/>
        <v>69</v>
      </c>
      <c r="K237" s="155">
        <v>55</v>
      </c>
      <c r="L237" s="155">
        <v>74</v>
      </c>
      <c r="M237" s="28">
        <v>68</v>
      </c>
      <c r="N237" s="30"/>
      <c r="O237" s="29">
        <f t="shared" si="14"/>
        <v>65.67</v>
      </c>
      <c r="P237" s="30">
        <v>30</v>
      </c>
      <c r="Q237" s="167">
        <v>37</v>
      </c>
      <c r="R237" s="28">
        <v>36</v>
      </c>
      <c r="S237" s="29">
        <f t="shared" si="15"/>
        <v>237.67</v>
      </c>
    </row>
    <row r="238" spans="1:19" x14ac:dyDescent="0.25">
      <c r="A238" s="111" t="s">
        <v>777</v>
      </c>
      <c r="B238" s="111" t="s">
        <v>778</v>
      </c>
      <c r="C238" s="111" t="s">
        <v>128</v>
      </c>
      <c r="D238" s="26" t="s">
        <v>26</v>
      </c>
      <c r="E238" s="155">
        <v>30</v>
      </c>
      <c r="F238" s="155">
        <v>34</v>
      </c>
      <c r="G238" s="155">
        <v>35</v>
      </c>
      <c r="H238" s="155">
        <v>39</v>
      </c>
      <c r="I238" s="24">
        <f t="shared" si="12"/>
        <v>34.5</v>
      </c>
      <c r="J238" s="24">
        <f t="shared" si="13"/>
        <v>69</v>
      </c>
      <c r="K238" s="155">
        <v>56</v>
      </c>
      <c r="L238" s="155">
        <v>59</v>
      </c>
      <c r="M238" s="28">
        <v>52</v>
      </c>
      <c r="N238" s="30"/>
      <c r="O238" s="29">
        <f t="shared" si="14"/>
        <v>55.67</v>
      </c>
      <c r="P238" s="30">
        <v>40</v>
      </c>
      <c r="Q238" s="167">
        <v>33</v>
      </c>
      <c r="R238" s="28">
        <v>40</v>
      </c>
      <c r="S238" s="29">
        <f t="shared" si="15"/>
        <v>237.67</v>
      </c>
    </row>
    <row r="239" spans="1:19" x14ac:dyDescent="0.25">
      <c r="A239" s="111" t="s">
        <v>802</v>
      </c>
      <c r="B239" s="111" t="s">
        <v>803</v>
      </c>
      <c r="C239" s="111" t="s">
        <v>181</v>
      </c>
      <c r="D239" s="26" t="s">
        <v>26</v>
      </c>
      <c r="E239" s="155">
        <v>31</v>
      </c>
      <c r="F239" s="155">
        <v>36</v>
      </c>
      <c r="G239" s="155">
        <v>37</v>
      </c>
      <c r="H239" s="155">
        <v>37</v>
      </c>
      <c r="I239" s="24">
        <f t="shared" si="12"/>
        <v>35.25</v>
      </c>
      <c r="J239" s="24">
        <f t="shared" si="13"/>
        <v>70.5</v>
      </c>
      <c r="K239" s="155">
        <v>56</v>
      </c>
      <c r="L239" s="155">
        <v>61</v>
      </c>
      <c r="M239" s="28">
        <v>68</v>
      </c>
      <c r="N239" s="30"/>
      <c r="O239" s="29">
        <f t="shared" si="14"/>
        <v>61.67</v>
      </c>
      <c r="P239" s="30">
        <v>20</v>
      </c>
      <c r="Q239" s="167">
        <v>38.5</v>
      </c>
      <c r="R239" s="28">
        <v>40</v>
      </c>
      <c r="S239" s="29">
        <f t="shared" si="15"/>
        <v>230.67</v>
      </c>
    </row>
    <row r="240" spans="1:19" x14ac:dyDescent="0.25">
      <c r="A240" s="111" t="s">
        <v>763</v>
      </c>
      <c r="B240" s="111" t="s">
        <v>764</v>
      </c>
      <c r="C240" s="111" t="s">
        <v>116</v>
      </c>
      <c r="D240" s="26" t="s">
        <v>26</v>
      </c>
      <c r="E240" s="155">
        <v>30</v>
      </c>
      <c r="F240" s="155">
        <v>39</v>
      </c>
      <c r="G240" s="155">
        <v>33</v>
      </c>
      <c r="H240" s="155">
        <v>33</v>
      </c>
      <c r="I240" s="24">
        <f t="shared" si="12"/>
        <v>33.75</v>
      </c>
      <c r="J240" s="24">
        <f t="shared" si="13"/>
        <v>67.5</v>
      </c>
      <c r="K240" s="155">
        <v>58</v>
      </c>
      <c r="L240" s="155">
        <v>58</v>
      </c>
      <c r="M240" s="28">
        <v>68</v>
      </c>
      <c r="N240" s="30"/>
      <c r="O240" s="29">
        <f t="shared" si="14"/>
        <v>61.33</v>
      </c>
      <c r="P240" s="30">
        <v>20</v>
      </c>
      <c r="Q240" s="167">
        <v>32</v>
      </c>
      <c r="R240" s="28">
        <v>46</v>
      </c>
      <c r="S240" s="29">
        <f t="shared" si="15"/>
        <v>226.83</v>
      </c>
    </row>
    <row r="241" spans="1:19" x14ac:dyDescent="0.25">
      <c r="A241" s="111" t="s">
        <v>773</v>
      </c>
      <c r="B241" s="111" t="s">
        <v>307</v>
      </c>
      <c r="C241" s="111" t="s">
        <v>132</v>
      </c>
      <c r="D241" s="26" t="s">
        <v>26</v>
      </c>
      <c r="E241" s="155">
        <v>32</v>
      </c>
      <c r="F241" s="155">
        <v>39</v>
      </c>
      <c r="G241" s="155">
        <v>35</v>
      </c>
      <c r="H241" s="155">
        <v>37</v>
      </c>
      <c r="I241" s="24">
        <f t="shared" si="12"/>
        <v>35.75</v>
      </c>
      <c r="J241" s="24">
        <f t="shared" si="13"/>
        <v>71.5</v>
      </c>
      <c r="K241" s="155">
        <v>64</v>
      </c>
      <c r="L241" s="155">
        <v>61</v>
      </c>
      <c r="M241" s="28">
        <v>69</v>
      </c>
      <c r="N241" s="30"/>
      <c r="O241" s="29">
        <f t="shared" si="14"/>
        <v>64.67</v>
      </c>
      <c r="P241" s="30">
        <v>20</v>
      </c>
      <c r="Q241" s="167">
        <v>33</v>
      </c>
      <c r="R241" s="28">
        <v>36</v>
      </c>
      <c r="S241" s="29">
        <f t="shared" si="15"/>
        <v>225.17</v>
      </c>
    </row>
    <row r="242" spans="1:19" x14ac:dyDescent="0.25">
      <c r="A242" s="111" t="s">
        <v>755</v>
      </c>
      <c r="B242" s="111" t="s">
        <v>756</v>
      </c>
      <c r="C242" s="111" t="s">
        <v>153</v>
      </c>
      <c r="D242" s="26" t="s">
        <v>26</v>
      </c>
      <c r="E242" s="155">
        <v>30</v>
      </c>
      <c r="F242" s="155">
        <v>35</v>
      </c>
      <c r="G242" s="155">
        <v>33</v>
      </c>
      <c r="H242" s="155">
        <v>34</v>
      </c>
      <c r="I242" s="24">
        <f t="shared" si="12"/>
        <v>33</v>
      </c>
      <c r="J242" s="24">
        <f t="shared" si="13"/>
        <v>66</v>
      </c>
      <c r="K242" s="155">
        <v>53</v>
      </c>
      <c r="L242" s="155">
        <v>63</v>
      </c>
      <c r="M242" s="28">
        <v>0</v>
      </c>
      <c r="N242" s="30"/>
      <c r="O242" s="29">
        <f t="shared" si="14"/>
        <v>38.67</v>
      </c>
      <c r="P242" s="30">
        <v>40</v>
      </c>
      <c r="Q242" s="167">
        <v>36</v>
      </c>
      <c r="R242" s="28">
        <v>43</v>
      </c>
      <c r="S242" s="29">
        <f t="shared" si="15"/>
        <v>223.67</v>
      </c>
    </row>
    <row r="243" spans="1:19" x14ac:dyDescent="0.25">
      <c r="A243" s="111" t="s">
        <v>817</v>
      </c>
      <c r="B243" s="111" t="s">
        <v>818</v>
      </c>
      <c r="C243" s="111" t="s">
        <v>113</v>
      </c>
      <c r="D243" s="26" t="s">
        <v>26</v>
      </c>
      <c r="E243" s="155">
        <v>30</v>
      </c>
      <c r="F243" s="155">
        <v>35</v>
      </c>
      <c r="G243" s="155">
        <v>35</v>
      </c>
      <c r="H243" s="155">
        <v>37</v>
      </c>
      <c r="I243" s="24">
        <f t="shared" si="12"/>
        <v>34.25</v>
      </c>
      <c r="J243" s="24">
        <f t="shared" si="13"/>
        <v>68.5</v>
      </c>
      <c r="K243" s="155">
        <v>65</v>
      </c>
      <c r="L243" s="155">
        <v>68</v>
      </c>
      <c r="M243" s="28">
        <v>73</v>
      </c>
      <c r="N243" s="30"/>
      <c r="O243" s="29">
        <f t="shared" si="14"/>
        <v>68.67</v>
      </c>
      <c r="P243" s="30">
        <v>40</v>
      </c>
      <c r="Q243" s="167"/>
      <c r="R243" s="28">
        <v>43</v>
      </c>
      <c r="S243" s="29">
        <f t="shared" si="15"/>
        <v>220.17</v>
      </c>
    </row>
    <row r="244" spans="1:19" x14ac:dyDescent="0.25">
      <c r="A244" s="111" t="s">
        <v>805</v>
      </c>
      <c r="B244" s="111" t="s">
        <v>806</v>
      </c>
      <c r="C244" s="111" t="s">
        <v>157</v>
      </c>
      <c r="D244" s="26" t="s">
        <v>26</v>
      </c>
      <c r="E244" s="155">
        <v>32</v>
      </c>
      <c r="F244" s="155">
        <v>38</v>
      </c>
      <c r="G244" s="155">
        <v>37</v>
      </c>
      <c r="H244" s="155">
        <v>36</v>
      </c>
      <c r="I244" s="24">
        <f t="shared" si="12"/>
        <v>35.75</v>
      </c>
      <c r="J244" s="24">
        <f t="shared" si="13"/>
        <v>71.5</v>
      </c>
      <c r="K244" s="155">
        <v>58</v>
      </c>
      <c r="L244" s="155">
        <v>52</v>
      </c>
      <c r="M244" s="28">
        <v>61</v>
      </c>
      <c r="N244" s="30"/>
      <c r="O244" s="29">
        <f t="shared" si="14"/>
        <v>57</v>
      </c>
      <c r="P244" s="30">
        <v>20</v>
      </c>
      <c r="Q244" s="167">
        <v>31</v>
      </c>
      <c r="R244" s="28">
        <v>33</v>
      </c>
      <c r="S244" s="29">
        <f t="shared" si="15"/>
        <v>212.5</v>
      </c>
    </row>
    <row r="245" spans="1:19" x14ac:dyDescent="0.25">
      <c r="A245" s="111" t="s">
        <v>163</v>
      </c>
      <c r="B245" s="111" t="s">
        <v>766</v>
      </c>
      <c r="C245" s="111" t="s">
        <v>142</v>
      </c>
      <c r="D245" s="26" t="s">
        <v>26</v>
      </c>
      <c r="E245" s="155">
        <v>31</v>
      </c>
      <c r="F245" s="155">
        <v>38</v>
      </c>
      <c r="G245" s="155">
        <v>34</v>
      </c>
      <c r="H245" s="155">
        <v>37</v>
      </c>
      <c r="I245" s="24">
        <f t="shared" si="12"/>
        <v>35</v>
      </c>
      <c r="J245" s="24">
        <f t="shared" si="13"/>
        <v>70</v>
      </c>
      <c r="K245" s="155">
        <v>24</v>
      </c>
      <c r="L245" s="155">
        <v>45</v>
      </c>
      <c r="M245" s="28">
        <v>60</v>
      </c>
      <c r="N245" s="30"/>
      <c r="O245" s="29">
        <f t="shared" si="14"/>
        <v>43</v>
      </c>
      <c r="P245" s="30">
        <v>10</v>
      </c>
      <c r="Q245" s="167">
        <v>37</v>
      </c>
      <c r="R245" s="28">
        <v>39</v>
      </c>
      <c r="S245" s="29">
        <f t="shared" si="15"/>
        <v>199</v>
      </c>
    </row>
    <row r="246" spans="1:19" s="175" customFormat="1" x14ac:dyDescent="0.25">
      <c r="A246" s="176"/>
      <c r="B246" s="177"/>
      <c r="C246" s="146"/>
      <c r="D246" s="178"/>
      <c r="E246" s="179"/>
      <c r="F246" s="179"/>
      <c r="G246" s="179"/>
      <c r="H246" s="179"/>
      <c r="I246" s="179"/>
      <c r="J246" s="179"/>
      <c r="K246" s="179"/>
      <c r="L246" s="179"/>
      <c r="M246" s="179"/>
      <c r="N246" s="179"/>
      <c r="O246" s="179"/>
      <c r="P246" s="179"/>
      <c r="Q246" s="180"/>
      <c r="R246" s="180"/>
    </row>
    <row r="247" spans="1:19" s="175" customFormat="1" x14ac:dyDescent="0.25">
      <c r="A247" s="176"/>
      <c r="B247" s="177"/>
      <c r="C247" s="146"/>
      <c r="D247" s="178"/>
      <c r="E247" s="179"/>
      <c r="F247" s="179"/>
      <c r="G247" s="179"/>
      <c r="H247" s="179"/>
      <c r="I247" s="179"/>
      <c r="J247" s="179"/>
      <c r="K247" s="179"/>
      <c r="L247" s="179"/>
      <c r="M247" s="179"/>
      <c r="N247" s="179"/>
      <c r="O247" s="179"/>
      <c r="P247" s="179"/>
      <c r="Q247" s="180"/>
      <c r="R247" s="180"/>
    </row>
    <row r="248" spans="1:19" s="175" customFormat="1" x14ac:dyDescent="0.25">
      <c r="A248" s="181"/>
      <c r="B248" s="181"/>
      <c r="C248" s="147"/>
      <c r="D248" s="147"/>
      <c r="E248" s="178"/>
      <c r="F248" s="178"/>
      <c r="G248" s="179"/>
      <c r="H248" s="178"/>
      <c r="I248" s="147"/>
      <c r="J248" s="183"/>
      <c r="K248" s="182"/>
      <c r="L248" s="147"/>
      <c r="M248" s="147"/>
      <c r="N248" s="147"/>
    </row>
    <row r="249" spans="1:19" s="176" customFormat="1" x14ac:dyDescent="0.25">
      <c r="A249" s="185"/>
      <c r="B249" s="185"/>
      <c r="C249" s="186"/>
      <c r="D249" s="186"/>
      <c r="F249" s="187"/>
      <c r="G249" s="188"/>
      <c r="H249" s="187"/>
      <c r="I249" s="187"/>
      <c r="J249" s="187"/>
      <c r="K249" s="188"/>
      <c r="L249" s="190"/>
      <c r="M249" s="180"/>
      <c r="N249" s="147"/>
    </row>
    <row r="250" spans="1:19" s="175" customFormat="1" x14ac:dyDescent="0.25">
      <c r="A250" s="191"/>
      <c r="B250" s="191"/>
      <c r="C250" s="186"/>
      <c r="D250" s="186"/>
      <c r="F250" s="187"/>
      <c r="G250" s="188"/>
      <c r="H250" s="187"/>
      <c r="I250" s="187"/>
      <c r="J250" s="189"/>
      <c r="K250" s="188"/>
      <c r="L250" s="190"/>
      <c r="M250" s="180"/>
      <c r="N250" s="147"/>
    </row>
    <row r="251" spans="1:19" s="176" customFormat="1" x14ac:dyDescent="0.25">
      <c r="A251" s="185"/>
      <c r="B251" s="185"/>
      <c r="C251" s="186"/>
      <c r="D251" s="186"/>
      <c r="F251" s="187"/>
      <c r="G251" s="188"/>
      <c r="H251" s="187"/>
      <c r="I251" s="187"/>
      <c r="J251" s="187"/>
      <c r="K251" s="188"/>
      <c r="L251" s="190"/>
      <c r="M251" s="180"/>
      <c r="N251" s="147"/>
    </row>
    <row r="252" spans="1:19" s="175" customFormat="1" x14ac:dyDescent="0.25">
      <c r="A252" s="185"/>
      <c r="B252" s="185"/>
      <c r="C252" s="186"/>
      <c r="D252" s="186"/>
      <c r="F252" s="187"/>
      <c r="G252" s="188"/>
      <c r="H252" s="187"/>
      <c r="I252" s="187"/>
      <c r="J252" s="187"/>
      <c r="K252" s="188"/>
      <c r="L252" s="190"/>
      <c r="M252" s="180"/>
      <c r="N252" s="147"/>
    </row>
    <row r="253" spans="1:19" s="176" customFormat="1" x14ac:dyDescent="0.25">
      <c r="A253" s="185"/>
      <c r="B253" s="185"/>
      <c r="C253" s="186"/>
      <c r="D253" s="186"/>
      <c r="F253" s="187"/>
      <c r="G253" s="188"/>
      <c r="H253" s="187"/>
      <c r="I253" s="187"/>
      <c r="J253" s="189"/>
      <c r="K253" s="188"/>
      <c r="L253" s="190"/>
      <c r="M253" s="180"/>
      <c r="N253" s="147"/>
    </row>
    <row r="254" spans="1:19" s="175" customFormat="1" x14ac:dyDescent="0.25">
      <c r="A254" s="185"/>
      <c r="B254" s="185"/>
      <c r="C254" s="186"/>
      <c r="D254" s="186"/>
      <c r="F254" s="187"/>
      <c r="G254" s="188"/>
      <c r="H254" s="187"/>
      <c r="I254" s="187"/>
      <c r="J254" s="187"/>
      <c r="K254" s="188"/>
      <c r="L254" s="190"/>
      <c r="M254" s="180"/>
      <c r="N254" s="147"/>
    </row>
    <row r="255" spans="1:19" s="175" customFormat="1" x14ac:dyDescent="0.25">
      <c r="A255" s="185"/>
      <c r="B255" s="185"/>
      <c r="C255" s="186"/>
      <c r="D255" s="186"/>
      <c r="F255" s="187"/>
      <c r="G255" s="188"/>
      <c r="H255" s="187"/>
      <c r="I255" s="187"/>
      <c r="J255" s="187"/>
      <c r="K255" s="188"/>
      <c r="L255" s="190"/>
      <c r="M255" s="180"/>
      <c r="N255" s="147"/>
    </row>
    <row r="256" spans="1:19" s="176" customFormat="1" x14ac:dyDescent="0.25">
      <c r="A256" s="185"/>
      <c r="B256" s="185"/>
      <c r="C256" s="186"/>
      <c r="D256" s="186"/>
      <c r="F256" s="187"/>
      <c r="G256" s="188"/>
      <c r="H256" s="187"/>
      <c r="I256" s="187"/>
      <c r="J256" s="189"/>
      <c r="K256" s="188"/>
      <c r="L256" s="190"/>
      <c r="M256" s="180"/>
      <c r="N256" s="147"/>
    </row>
    <row r="257" spans="1:14" s="175" customFormat="1" x14ac:dyDescent="0.25">
      <c r="A257" s="185"/>
      <c r="B257" s="185"/>
      <c r="C257" s="186"/>
      <c r="D257" s="186"/>
      <c r="F257" s="187"/>
      <c r="G257" s="188"/>
      <c r="H257" s="187"/>
      <c r="I257" s="187"/>
      <c r="J257" s="187"/>
      <c r="K257" s="188"/>
      <c r="L257" s="190"/>
      <c r="M257" s="180"/>
      <c r="N257" s="147"/>
    </row>
    <row r="258" spans="1:14" s="175" customFormat="1" x14ac:dyDescent="0.25">
      <c r="A258" s="185"/>
      <c r="B258" s="185"/>
      <c r="C258" s="186"/>
      <c r="D258" s="186"/>
      <c r="F258" s="187"/>
      <c r="G258" s="188"/>
      <c r="H258" s="187"/>
      <c r="I258" s="187"/>
      <c r="J258" s="189"/>
      <c r="K258" s="188"/>
      <c r="L258" s="190"/>
      <c r="M258" s="180"/>
      <c r="N258" s="147"/>
    </row>
    <row r="259" spans="1:14" s="175" customFormat="1" x14ac:dyDescent="0.25">
      <c r="A259" s="185"/>
      <c r="B259" s="185"/>
      <c r="C259" s="186"/>
      <c r="D259" s="186"/>
      <c r="F259" s="187"/>
      <c r="G259" s="188"/>
      <c r="H259" s="187"/>
      <c r="I259" s="187"/>
      <c r="J259" s="187"/>
      <c r="K259" s="188"/>
      <c r="L259" s="190"/>
      <c r="M259" s="180"/>
      <c r="N259" s="147"/>
    </row>
    <row r="260" spans="1:14" s="175" customFormat="1" x14ac:dyDescent="0.25">
      <c r="A260" s="185"/>
      <c r="B260" s="185"/>
      <c r="C260" s="186"/>
      <c r="D260" s="186"/>
      <c r="F260" s="187"/>
      <c r="G260" s="188"/>
      <c r="H260" s="187"/>
      <c r="I260" s="187"/>
      <c r="J260" s="187"/>
      <c r="K260" s="188"/>
      <c r="L260" s="190"/>
      <c r="M260" s="180"/>
      <c r="N260" s="147"/>
    </row>
    <row r="261" spans="1:14" s="175" customFormat="1" x14ac:dyDescent="0.25">
      <c r="A261" s="191"/>
      <c r="B261" s="191"/>
      <c r="C261" s="186"/>
      <c r="D261" s="186"/>
      <c r="F261" s="187"/>
      <c r="G261" s="188"/>
      <c r="H261" s="187"/>
      <c r="I261" s="187"/>
      <c r="J261" s="187"/>
      <c r="K261" s="188"/>
      <c r="L261" s="190"/>
      <c r="M261" s="180"/>
      <c r="N261" s="147"/>
    </row>
    <row r="262" spans="1:14" s="175" customFormat="1" x14ac:dyDescent="0.25">
      <c r="A262" s="192"/>
      <c r="B262" s="191"/>
      <c r="C262" s="186"/>
      <c r="D262" s="186"/>
      <c r="F262" s="187"/>
      <c r="G262" s="188"/>
      <c r="H262" s="187"/>
      <c r="I262" s="187"/>
      <c r="J262" s="187"/>
      <c r="K262" s="188"/>
      <c r="L262" s="190"/>
      <c r="M262" s="180"/>
      <c r="N262" s="147"/>
    </row>
    <row r="263" spans="1:14" s="175" customFormat="1" x14ac:dyDescent="0.25">
      <c r="A263" s="192"/>
      <c r="B263" s="191"/>
      <c r="C263" s="186"/>
      <c r="D263" s="186"/>
      <c r="F263" s="187"/>
      <c r="G263" s="188"/>
      <c r="H263" s="187"/>
      <c r="I263" s="187"/>
      <c r="J263" s="187"/>
      <c r="K263" s="188"/>
      <c r="L263" s="190"/>
      <c r="M263" s="180"/>
      <c r="N263" s="147"/>
    </row>
    <row r="264" spans="1:14" s="176" customFormat="1" x14ac:dyDescent="0.25">
      <c r="A264" s="192"/>
      <c r="B264" s="191"/>
      <c r="C264" s="186"/>
      <c r="D264" s="186"/>
      <c r="F264" s="187"/>
      <c r="G264" s="188"/>
      <c r="H264" s="187"/>
      <c r="I264" s="187"/>
      <c r="J264" s="187"/>
      <c r="K264" s="188"/>
      <c r="L264" s="190"/>
      <c r="M264" s="180"/>
      <c r="N264" s="147"/>
    </row>
    <row r="265" spans="1:14" s="176" customFormat="1" x14ac:dyDescent="0.25">
      <c r="A265" s="193"/>
      <c r="B265" s="193"/>
      <c r="C265" s="186"/>
      <c r="D265" s="186"/>
      <c r="F265" s="194"/>
      <c r="G265" s="188"/>
      <c r="H265" s="187"/>
      <c r="I265" s="187"/>
      <c r="J265" s="187"/>
      <c r="K265" s="188"/>
      <c r="L265" s="190"/>
      <c r="M265" s="180"/>
      <c r="N265" s="147"/>
    </row>
    <row r="266" spans="1:14" s="175" customFormat="1" x14ac:dyDescent="0.25">
      <c r="A266" s="191"/>
      <c r="B266" s="191"/>
      <c r="C266" s="186"/>
      <c r="D266" s="186"/>
      <c r="F266" s="187"/>
      <c r="G266" s="188"/>
      <c r="H266" s="187"/>
      <c r="I266" s="187"/>
      <c r="J266" s="187"/>
      <c r="K266" s="188"/>
      <c r="L266" s="190"/>
      <c r="M266" s="180"/>
      <c r="N266" s="147"/>
    </row>
    <row r="267" spans="1:14" s="176" customFormat="1" x14ac:dyDescent="0.25">
      <c r="A267" s="193"/>
      <c r="B267" s="193"/>
      <c r="C267" s="186"/>
      <c r="D267" s="186"/>
      <c r="F267" s="187"/>
      <c r="G267" s="188"/>
      <c r="H267" s="187"/>
      <c r="I267" s="187"/>
      <c r="J267" s="187"/>
      <c r="K267" s="188"/>
      <c r="L267" s="190"/>
      <c r="M267" s="180"/>
      <c r="N267" s="147"/>
    </row>
    <row r="268" spans="1:14" s="176" customFormat="1" x14ac:dyDescent="0.25">
      <c r="A268" s="191"/>
      <c r="B268" s="191"/>
      <c r="C268" s="186"/>
      <c r="D268" s="186"/>
      <c r="F268" s="187"/>
      <c r="G268" s="188"/>
      <c r="H268" s="187"/>
      <c r="I268" s="187"/>
      <c r="J268" s="187"/>
      <c r="K268" s="188"/>
      <c r="L268" s="190"/>
      <c r="M268" s="180"/>
      <c r="N268" s="147"/>
    </row>
    <row r="269" spans="1:14" s="176" customFormat="1" x14ac:dyDescent="0.25">
      <c r="A269" s="192"/>
      <c r="B269" s="191"/>
      <c r="C269" s="186"/>
      <c r="D269" s="186"/>
      <c r="F269" s="187"/>
      <c r="G269" s="188"/>
      <c r="H269" s="187"/>
      <c r="I269" s="187"/>
      <c r="J269" s="187"/>
      <c r="K269" s="188"/>
      <c r="L269" s="190"/>
      <c r="M269" s="180"/>
      <c r="N269" s="147"/>
    </row>
    <row r="270" spans="1:14" s="176" customFormat="1" x14ac:dyDescent="0.25">
      <c r="A270" s="192"/>
      <c r="B270" s="191"/>
      <c r="C270" s="186"/>
      <c r="D270" s="186"/>
      <c r="F270" s="187"/>
      <c r="G270" s="188"/>
      <c r="H270" s="187"/>
      <c r="I270" s="187"/>
      <c r="J270" s="187"/>
      <c r="K270" s="188"/>
      <c r="L270" s="190"/>
      <c r="M270" s="180"/>
      <c r="N270" s="147"/>
    </row>
    <row r="271" spans="1:14" s="176" customFormat="1" x14ac:dyDescent="0.25">
      <c r="A271" s="192"/>
      <c r="B271" s="191"/>
      <c r="C271" s="186"/>
      <c r="D271" s="186"/>
      <c r="F271" s="187"/>
      <c r="G271" s="188"/>
      <c r="H271" s="187"/>
      <c r="I271" s="187"/>
      <c r="J271" s="187"/>
      <c r="K271" s="188"/>
      <c r="L271" s="190"/>
      <c r="M271" s="180"/>
      <c r="N271" s="147"/>
    </row>
    <row r="272" spans="1:14" s="176" customFormat="1" x14ac:dyDescent="0.25">
      <c r="A272" s="185"/>
      <c r="B272" s="185"/>
      <c r="C272" s="186"/>
      <c r="D272" s="186"/>
      <c r="F272" s="187"/>
      <c r="G272" s="188"/>
      <c r="H272" s="187"/>
      <c r="I272" s="187"/>
      <c r="J272" s="187"/>
      <c r="K272" s="188"/>
      <c r="L272" s="190"/>
      <c r="M272" s="180"/>
      <c r="N272" s="147"/>
    </row>
    <row r="273" spans="1:14" s="176" customFormat="1" x14ac:dyDescent="0.25">
      <c r="A273" s="195"/>
      <c r="B273" s="196"/>
      <c r="C273" s="197"/>
      <c r="D273" s="186"/>
      <c r="F273" s="187"/>
      <c r="G273" s="188"/>
      <c r="H273" s="187"/>
      <c r="I273" s="187"/>
      <c r="J273" s="187"/>
      <c r="K273" s="188"/>
      <c r="L273" s="190"/>
      <c r="M273" s="180"/>
      <c r="N273" s="147"/>
    </row>
    <row r="274" spans="1:14" s="176" customFormat="1" x14ac:dyDescent="0.25">
      <c r="A274" s="191"/>
      <c r="B274" s="191"/>
      <c r="C274" s="186"/>
      <c r="D274" s="186"/>
      <c r="F274" s="187"/>
      <c r="G274" s="188"/>
      <c r="H274" s="187"/>
      <c r="I274" s="187"/>
      <c r="J274" s="187"/>
      <c r="K274" s="188"/>
      <c r="L274" s="190"/>
      <c r="M274" s="180"/>
      <c r="N274" s="147"/>
    </row>
    <row r="275" spans="1:14" s="176" customFormat="1" x14ac:dyDescent="0.25">
      <c r="A275" s="192"/>
      <c r="B275" s="191"/>
      <c r="C275" s="186"/>
      <c r="D275" s="186"/>
      <c r="F275" s="187"/>
      <c r="G275" s="188"/>
      <c r="H275" s="187"/>
      <c r="I275" s="187"/>
      <c r="J275" s="187"/>
      <c r="K275" s="188"/>
      <c r="L275" s="190"/>
      <c r="M275" s="180"/>
      <c r="N275" s="147"/>
    </row>
    <row r="276" spans="1:14" s="176" customFormat="1" x14ac:dyDescent="0.25">
      <c r="A276" s="185"/>
      <c r="B276" s="185"/>
      <c r="C276" s="186"/>
      <c r="D276" s="186"/>
      <c r="F276" s="187"/>
      <c r="G276" s="188"/>
      <c r="H276" s="187"/>
      <c r="I276" s="187"/>
      <c r="J276" s="187"/>
      <c r="K276" s="188"/>
      <c r="L276" s="190"/>
      <c r="M276" s="180"/>
      <c r="N276" s="147"/>
    </row>
    <row r="277" spans="1:14" s="176" customFormat="1" x14ac:dyDescent="0.25">
      <c r="A277" s="185"/>
      <c r="B277" s="185"/>
      <c r="C277" s="198"/>
      <c r="D277" s="186"/>
      <c r="F277" s="199"/>
      <c r="G277" s="188"/>
      <c r="H277" s="187"/>
      <c r="I277" s="187"/>
      <c r="J277" s="187"/>
      <c r="K277" s="188"/>
      <c r="L277" s="190"/>
      <c r="M277" s="180"/>
      <c r="N277" s="147"/>
    </row>
    <row r="278" spans="1:14" s="176" customFormat="1" x14ac:dyDescent="0.25">
      <c r="A278" s="185"/>
      <c r="B278" s="185"/>
      <c r="C278" s="186"/>
      <c r="D278" s="186"/>
      <c r="F278" s="187"/>
      <c r="G278" s="188"/>
      <c r="H278" s="187"/>
      <c r="I278" s="187"/>
      <c r="J278" s="187"/>
      <c r="K278" s="188"/>
      <c r="L278" s="190"/>
      <c r="M278" s="180"/>
      <c r="N278" s="147"/>
    </row>
    <row r="279" spans="1:14" s="176" customFormat="1" x14ac:dyDescent="0.25">
      <c r="A279" s="185"/>
      <c r="B279" s="185"/>
      <c r="C279" s="186"/>
      <c r="D279" s="186"/>
      <c r="F279" s="187"/>
      <c r="G279" s="188"/>
      <c r="H279" s="187"/>
      <c r="I279" s="187"/>
      <c r="J279" s="187"/>
      <c r="K279" s="188"/>
      <c r="L279" s="190"/>
      <c r="M279" s="180"/>
      <c r="N279" s="147"/>
    </row>
    <row r="280" spans="1:14" s="176" customFormat="1" x14ac:dyDescent="0.25">
      <c r="A280" s="192"/>
      <c r="B280" s="191"/>
      <c r="C280" s="186"/>
      <c r="D280" s="186"/>
      <c r="F280" s="187"/>
      <c r="G280" s="188"/>
      <c r="H280" s="187"/>
      <c r="I280" s="187"/>
      <c r="J280" s="187"/>
      <c r="K280" s="188"/>
      <c r="L280" s="190"/>
      <c r="M280" s="180"/>
      <c r="N280" s="147"/>
    </row>
    <row r="281" spans="1:14" s="200" customFormat="1" x14ac:dyDescent="0.25">
      <c r="A281" s="192"/>
      <c r="B281" s="191"/>
      <c r="C281" s="186"/>
      <c r="D281" s="186"/>
      <c r="F281" s="187"/>
      <c r="G281" s="188"/>
      <c r="H281" s="187"/>
      <c r="I281" s="187"/>
      <c r="J281" s="187"/>
      <c r="K281" s="188"/>
      <c r="L281" s="190"/>
      <c r="M281" s="180"/>
      <c r="N281" s="147"/>
    </row>
    <row r="282" spans="1:14" s="176" customFormat="1" x14ac:dyDescent="0.25">
      <c r="A282" s="201"/>
      <c r="B282" s="201"/>
      <c r="C282" s="202"/>
      <c r="D282" s="186"/>
      <c r="E282" s="146"/>
      <c r="F282" s="194"/>
      <c r="G282" s="188"/>
      <c r="H282" s="187"/>
      <c r="I282" s="187"/>
      <c r="J282" s="187"/>
      <c r="K282" s="188"/>
      <c r="L282" s="190"/>
      <c r="M282" s="180"/>
      <c r="N282" s="147"/>
    </row>
    <row r="283" spans="1:14" s="176" customFormat="1" x14ac:dyDescent="0.25">
      <c r="A283" s="191"/>
      <c r="B283" s="191"/>
      <c r="C283" s="186"/>
      <c r="D283" s="186"/>
      <c r="F283" s="187"/>
      <c r="G283" s="188"/>
      <c r="H283" s="187"/>
      <c r="I283" s="187"/>
      <c r="J283" s="187"/>
      <c r="K283" s="188"/>
      <c r="L283" s="190"/>
      <c r="M283" s="180"/>
      <c r="N283" s="147"/>
    </row>
    <row r="284" spans="1:14" s="176" customFormat="1" x14ac:dyDescent="0.25">
      <c r="A284" s="191"/>
      <c r="B284" s="191"/>
      <c r="C284" s="186"/>
      <c r="D284" s="186"/>
      <c r="F284" s="187"/>
      <c r="G284" s="188"/>
      <c r="H284" s="187"/>
      <c r="I284" s="187"/>
      <c r="J284" s="187"/>
      <c r="K284" s="188"/>
      <c r="L284" s="190"/>
      <c r="M284" s="180"/>
      <c r="N284" s="147"/>
    </row>
    <row r="285" spans="1:14" s="176" customFormat="1" x14ac:dyDescent="0.25">
      <c r="A285" s="185"/>
      <c r="B285" s="185"/>
      <c r="C285" s="186"/>
      <c r="D285" s="186"/>
      <c r="F285" s="187"/>
      <c r="G285" s="188"/>
      <c r="H285" s="187"/>
      <c r="I285" s="187"/>
      <c r="J285" s="187"/>
      <c r="K285" s="188"/>
      <c r="L285" s="190"/>
      <c r="M285" s="180"/>
      <c r="N285" s="147"/>
    </row>
    <row r="286" spans="1:14" s="176" customFormat="1" x14ac:dyDescent="0.25">
      <c r="A286" s="185"/>
      <c r="B286" s="185"/>
      <c r="C286" s="186"/>
      <c r="D286" s="186"/>
      <c r="F286" s="187"/>
      <c r="G286" s="188"/>
      <c r="H286" s="187"/>
      <c r="I286" s="187"/>
      <c r="J286" s="187"/>
      <c r="K286" s="188"/>
      <c r="L286" s="190"/>
      <c r="M286" s="180"/>
      <c r="N286" s="147"/>
    </row>
    <row r="287" spans="1:14" s="176" customFormat="1" x14ac:dyDescent="0.25">
      <c r="A287" s="185"/>
      <c r="B287" s="185"/>
      <c r="C287" s="186"/>
      <c r="D287" s="186"/>
      <c r="F287" s="187"/>
      <c r="G287" s="188"/>
      <c r="H287" s="187"/>
      <c r="I287" s="187"/>
      <c r="J287" s="187"/>
      <c r="K287" s="188"/>
      <c r="L287" s="190"/>
      <c r="M287" s="180"/>
      <c r="N287" s="147"/>
    </row>
    <row r="288" spans="1:14" s="176" customFormat="1" x14ac:dyDescent="0.25">
      <c r="A288" s="185"/>
      <c r="B288" s="185"/>
      <c r="C288" s="186"/>
      <c r="D288" s="186"/>
      <c r="F288" s="187"/>
      <c r="G288" s="188"/>
      <c r="H288" s="187"/>
      <c r="I288" s="187"/>
      <c r="J288" s="187"/>
      <c r="K288" s="188"/>
      <c r="L288" s="190"/>
      <c r="M288" s="180"/>
      <c r="N288" s="147"/>
    </row>
    <row r="289" spans="1:14" s="176" customFormat="1" x14ac:dyDescent="0.25">
      <c r="A289" s="191"/>
      <c r="B289" s="191"/>
      <c r="C289" s="186"/>
      <c r="D289" s="186"/>
      <c r="F289" s="187"/>
      <c r="G289" s="188"/>
      <c r="H289" s="187"/>
      <c r="I289" s="187"/>
      <c r="J289" s="187"/>
      <c r="K289" s="188"/>
      <c r="L289" s="190"/>
      <c r="M289" s="180"/>
      <c r="N289" s="147"/>
    </row>
    <row r="290" spans="1:14" s="176" customFormat="1" x14ac:dyDescent="0.25">
      <c r="A290" s="191"/>
      <c r="B290" s="191"/>
      <c r="C290" s="186"/>
      <c r="D290" s="186"/>
      <c r="F290" s="187"/>
      <c r="G290" s="188"/>
      <c r="H290" s="187"/>
      <c r="I290" s="187"/>
      <c r="J290" s="187"/>
      <c r="K290" s="188"/>
      <c r="L290" s="190"/>
      <c r="M290" s="180"/>
      <c r="N290" s="147"/>
    </row>
    <row r="291" spans="1:14" s="176" customFormat="1" x14ac:dyDescent="0.25">
      <c r="A291" s="185"/>
      <c r="B291" s="185"/>
      <c r="C291" s="186"/>
      <c r="D291" s="186"/>
      <c r="E291" s="146"/>
      <c r="F291" s="187"/>
      <c r="G291" s="188"/>
      <c r="H291" s="187"/>
      <c r="I291" s="187"/>
      <c r="J291" s="187"/>
      <c r="K291" s="188"/>
      <c r="L291" s="190"/>
      <c r="M291" s="180"/>
      <c r="N291" s="147"/>
    </row>
    <row r="292" spans="1:14" s="176" customFormat="1" x14ac:dyDescent="0.25">
      <c r="A292" s="191"/>
      <c r="B292" s="191"/>
      <c r="C292" s="186"/>
      <c r="D292" s="186"/>
      <c r="F292" s="187"/>
      <c r="G292" s="188"/>
      <c r="H292" s="187"/>
      <c r="I292" s="187"/>
      <c r="J292" s="187"/>
      <c r="K292" s="188"/>
      <c r="L292" s="190"/>
      <c r="M292" s="180"/>
      <c r="N292" s="147"/>
    </row>
    <row r="293" spans="1:14" s="176" customFormat="1" x14ac:dyDescent="0.25">
      <c r="A293" s="185"/>
      <c r="B293" s="185"/>
      <c r="C293" s="186"/>
      <c r="D293" s="186"/>
      <c r="F293" s="187"/>
      <c r="G293" s="188"/>
      <c r="H293" s="187"/>
      <c r="I293" s="187"/>
      <c r="J293" s="187"/>
      <c r="K293" s="188"/>
      <c r="L293" s="190"/>
      <c r="M293" s="180"/>
      <c r="N293" s="147"/>
    </row>
    <row r="294" spans="1:14" s="176" customFormat="1" x14ac:dyDescent="0.25">
      <c r="A294" s="185"/>
      <c r="B294" s="185"/>
      <c r="C294" s="186"/>
      <c r="D294" s="186"/>
      <c r="F294" s="187"/>
      <c r="G294" s="188"/>
      <c r="H294" s="187"/>
      <c r="I294" s="187"/>
      <c r="J294" s="187"/>
      <c r="K294" s="188"/>
      <c r="L294" s="190"/>
      <c r="M294" s="180"/>
      <c r="N294" s="147"/>
    </row>
    <row r="295" spans="1:14" s="176" customFormat="1" x14ac:dyDescent="0.25">
      <c r="A295" s="192"/>
      <c r="B295" s="203"/>
      <c r="C295" s="186"/>
      <c r="D295" s="186"/>
      <c r="F295" s="187"/>
      <c r="G295" s="188"/>
      <c r="H295" s="187"/>
      <c r="I295" s="187"/>
      <c r="J295" s="187"/>
      <c r="K295" s="188"/>
      <c r="L295" s="190"/>
      <c r="M295" s="180"/>
      <c r="N295" s="147"/>
    </row>
    <row r="296" spans="1:14" s="176" customFormat="1" x14ac:dyDescent="0.25">
      <c r="A296" s="192"/>
      <c r="B296" s="191"/>
      <c r="C296" s="186"/>
      <c r="D296" s="186"/>
      <c r="F296" s="187"/>
      <c r="G296" s="188"/>
      <c r="H296" s="187"/>
      <c r="I296" s="187"/>
      <c r="J296" s="187"/>
      <c r="K296" s="188"/>
      <c r="L296" s="190"/>
      <c r="M296" s="180"/>
      <c r="N296" s="147"/>
    </row>
    <row r="297" spans="1:14" s="176" customFormat="1" x14ac:dyDescent="0.25">
      <c r="A297" s="185"/>
      <c r="B297" s="185"/>
      <c r="C297" s="186"/>
      <c r="D297" s="186"/>
      <c r="F297" s="187"/>
      <c r="G297" s="188"/>
      <c r="H297" s="187"/>
      <c r="I297" s="187"/>
      <c r="J297" s="187"/>
      <c r="K297" s="188"/>
      <c r="L297" s="190"/>
      <c r="M297" s="180"/>
      <c r="N297" s="147"/>
    </row>
    <row r="298" spans="1:14" s="176" customFormat="1" x14ac:dyDescent="0.25">
      <c r="A298" s="185"/>
      <c r="B298" s="185"/>
      <c r="C298" s="186"/>
      <c r="D298" s="186"/>
      <c r="F298" s="187"/>
      <c r="G298" s="188"/>
      <c r="H298" s="187"/>
      <c r="I298" s="187"/>
      <c r="J298" s="187"/>
      <c r="K298" s="188"/>
      <c r="L298" s="190"/>
      <c r="M298" s="180"/>
      <c r="N298" s="147"/>
    </row>
    <row r="299" spans="1:14" s="176" customFormat="1" x14ac:dyDescent="0.25">
      <c r="A299" s="185"/>
      <c r="B299" s="185"/>
      <c r="C299" s="186"/>
      <c r="D299" s="186"/>
      <c r="F299" s="187"/>
      <c r="G299" s="188"/>
      <c r="H299" s="187"/>
      <c r="I299" s="187"/>
      <c r="J299" s="187"/>
      <c r="K299" s="188"/>
      <c r="L299" s="190"/>
      <c r="M299" s="180"/>
      <c r="N299" s="147"/>
    </row>
    <row r="300" spans="1:14" s="176" customFormat="1" x14ac:dyDescent="0.25">
      <c r="A300" s="185"/>
      <c r="B300" s="185"/>
      <c r="C300" s="186"/>
      <c r="D300" s="186"/>
      <c r="E300" s="146"/>
      <c r="F300" s="187"/>
      <c r="G300" s="188"/>
      <c r="H300" s="187"/>
      <c r="I300" s="187"/>
      <c r="J300" s="189"/>
      <c r="K300" s="188"/>
      <c r="L300" s="190"/>
      <c r="M300" s="180"/>
      <c r="N300" s="147"/>
    </row>
    <row r="301" spans="1:14" s="176" customFormat="1" x14ac:dyDescent="0.25">
      <c r="A301" s="192"/>
      <c r="B301" s="191"/>
      <c r="C301" s="186"/>
      <c r="D301" s="186"/>
      <c r="F301" s="187"/>
      <c r="G301" s="188"/>
      <c r="H301" s="187"/>
      <c r="I301" s="187"/>
      <c r="J301" s="189"/>
      <c r="K301" s="188"/>
      <c r="L301" s="190"/>
      <c r="M301" s="180"/>
      <c r="N301" s="147"/>
    </row>
    <row r="302" spans="1:14" s="176" customFormat="1" x14ac:dyDescent="0.25">
      <c r="A302" s="185"/>
      <c r="B302" s="185"/>
      <c r="C302" s="186"/>
      <c r="D302" s="186"/>
      <c r="F302" s="187"/>
      <c r="G302" s="188"/>
      <c r="H302" s="187"/>
      <c r="I302" s="187"/>
      <c r="J302" s="189"/>
      <c r="K302" s="188"/>
      <c r="L302" s="190"/>
      <c r="M302" s="180"/>
      <c r="N302" s="147"/>
    </row>
    <row r="303" spans="1:14" s="176" customFormat="1" x14ac:dyDescent="0.25">
      <c r="A303" s="191"/>
      <c r="B303" s="191"/>
      <c r="C303" s="186"/>
      <c r="D303" s="186"/>
      <c r="F303" s="187"/>
      <c r="G303" s="188"/>
      <c r="H303" s="187"/>
      <c r="I303" s="187"/>
      <c r="J303" s="187"/>
      <c r="K303" s="188"/>
      <c r="L303" s="190"/>
      <c r="M303" s="180"/>
      <c r="N303" s="147"/>
    </row>
    <row r="304" spans="1:14" s="176" customFormat="1" x14ac:dyDescent="0.25">
      <c r="A304" s="191"/>
      <c r="B304" s="191"/>
      <c r="C304" s="186"/>
      <c r="D304" s="186"/>
      <c r="E304" s="146"/>
      <c r="F304" s="187"/>
      <c r="G304" s="188"/>
      <c r="H304" s="187"/>
      <c r="I304" s="187"/>
      <c r="J304" s="187"/>
      <c r="K304" s="188"/>
      <c r="L304" s="190"/>
      <c r="M304" s="180"/>
      <c r="N304" s="147"/>
    </row>
    <row r="305" spans="1:14" s="176" customFormat="1" x14ac:dyDescent="0.25">
      <c r="A305" s="185"/>
      <c r="B305" s="185"/>
      <c r="C305" s="186"/>
      <c r="D305" s="186"/>
      <c r="E305" s="146"/>
      <c r="F305" s="187"/>
      <c r="G305" s="188"/>
      <c r="H305" s="187"/>
      <c r="I305" s="187"/>
      <c r="J305" s="187"/>
      <c r="K305" s="188"/>
      <c r="L305" s="190"/>
      <c r="M305" s="180"/>
      <c r="N305" s="147"/>
    </row>
    <row r="306" spans="1:14" s="176" customFormat="1" x14ac:dyDescent="0.25">
      <c r="A306" s="185"/>
      <c r="B306" s="185"/>
      <c r="C306" s="186"/>
      <c r="D306" s="186"/>
      <c r="E306" s="146"/>
      <c r="F306" s="187"/>
      <c r="G306" s="188"/>
      <c r="H306" s="187"/>
      <c r="I306" s="187"/>
      <c r="J306" s="187"/>
      <c r="K306" s="188"/>
      <c r="L306" s="190"/>
      <c r="M306" s="180"/>
      <c r="N306" s="147"/>
    </row>
    <row r="307" spans="1:14" s="176" customFormat="1" x14ac:dyDescent="0.25">
      <c r="A307" s="191"/>
      <c r="B307" s="191"/>
      <c r="C307" s="186"/>
      <c r="D307" s="186"/>
      <c r="F307" s="187"/>
      <c r="G307" s="188"/>
      <c r="H307" s="187"/>
      <c r="I307" s="187"/>
      <c r="J307" s="187"/>
      <c r="K307" s="188"/>
      <c r="L307" s="190"/>
      <c r="M307" s="180"/>
      <c r="N307" s="147"/>
    </row>
    <row r="308" spans="1:14" s="176" customFormat="1" x14ac:dyDescent="0.25">
      <c r="A308" s="191"/>
      <c r="B308" s="191"/>
      <c r="C308" s="186"/>
      <c r="D308" s="186"/>
      <c r="F308" s="187"/>
      <c r="G308" s="188"/>
      <c r="H308" s="187"/>
      <c r="I308" s="187"/>
      <c r="J308" s="187"/>
      <c r="K308" s="188"/>
      <c r="L308" s="190"/>
      <c r="M308" s="180"/>
      <c r="N308" s="147"/>
    </row>
    <row r="309" spans="1:14" s="176" customFormat="1" x14ac:dyDescent="0.25">
      <c r="A309" s="185"/>
      <c r="B309" s="185"/>
      <c r="C309" s="186"/>
      <c r="D309" s="186"/>
      <c r="E309" s="146"/>
      <c r="F309" s="187"/>
      <c r="G309" s="188"/>
      <c r="H309" s="187"/>
      <c r="I309" s="187"/>
      <c r="J309" s="187"/>
      <c r="K309" s="188"/>
      <c r="L309" s="190"/>
      <c r="M309" s="180"/>
      <c r="N309" s="147"/>
    </row>
    <row r="310" spans="1:14" s="176" customFormat="1" x14ac:dyDescent="0.25">
      <c r="A310" s="192"/>
      <c r="B310" s="191"/>
      <c r="C310" s="186"/>
      <c r="D310" s="186"/>
      <c r="F310" s="187"/>
      <c r="G310" s="188"/>
      <c r="H310" s="187"/>
      <c r="I310" s="187"/>
      <c r="J310" s="187"/>
      <c r="K310" s="188"/>
      <c r="L310" s="190"/>
      <c r="M310" s="180"/>
      <c r="N310" s="147"/>
    </row>
    <row r="311" spans="1:14" s="176" customFormat="1" x14ac:dyDescent="0.25">
      <c r="A311" s="185"/>
      <c r="B311" s="185"/>
      <c r="C311" s="186"/>
      <c r="D311" s="186"/>
      <c r="F311" s="187"/>
      <c r="G311" s="188"/>
      <c r="H311" s="187"/>
      <c r="I311" s="187"/>
      <c r="J311" s="187"/>
      <c r="K311" s="188"/>
      <c r="L311" s="190"/>
      <c r="M311" s="180"/>
      <c r="N311" s="147"/>
    </row>
    <row r="312" spans="1:14" s="176" customFormat="1" x14ac:dyDescent="0.25">
      <c r="A312" s="185"/>
      <c r="B312" s="185"/>
      <c r="C312" s="186"/>
      <c r="D312" s="186"/>
      <c r="F312" s="187"/>
      <c r="G312" s="188"/>
      <c r="H312" s="187"/>
      <c r="I312" s="187"/>
      <c r="J312" s="187"/>
      <c r="K312" s="188"/>
      <c r="L312" s="190"/>
      <c r="M312" s="180"/>
      <c r="N312" s="147"/>
    </row>
    <row r="313" spans="1:14" s="176" customFormat="1" x14ac:dyDescent="0.25">
      <c r="A313" s="185"/>
      <c r="B313" s="185"/>
      <c r="C313" s="186"/>
      <c r="D313" s="186"/>
      <c r="E313" s="146"/>
      <c r="F313" s="187"/>
      <c r="G313" s="188"/>
      <c r="H313" s="187"/>
      <c r="I313" s="187"/>
      <c r="J313" s="187"/>
      <c r="K313" s="188"/>
      <c r="L313" s="190"/>
      <c r="M313" s="180"/>
      <c r="N313" s="147"/>
    </row>
    <row r="314" spans="1:14" s="176" customFormat="1" x14ac:dyDescent="0.25">
      <c r="A314" s="191"/>
      <c r="B314" s="191"/>
      <c r="C314" s="186"/>
      <c r="D314" s="186"/>
      <c r="E314" s="146"/>
      <c r="F314" s="187"/>
      <c r="G314" s="188"/>
      <c r="H314" s="187"/>
      <c r="I314" s="187"/>
      <c r="J314" s="187"/>
      <c r="K314" s="188"/>
      <c r="L314" s="190"/>
      <c r="M314" s="180"/>
      <c r="N314" s="147"/>
    </row>
    <row r="315" spans="1:14" s="176" customFormat="1" x14ac:dyDescent="0.25">
      <c r="A315" s="191"/>
      <c r="B315" s="191"/>
      <c r="C315" s="186"/>
      <c r="D315" s="186"/>
      <c r="E315" s="146"/>
      <c r="F315" s="187"/>
      <c r="G315" s="188"/>
      <c r="H315" s="187"/>
      <c r="I315" s="187"/>
      <c r="J315" s="187"/>
      <c r="K315" s="188"/>
      <c r="L315" s="190"/>
      <c r="M315" s="180"/>
      <c r="N315" s="147"/>
    </row>
    <row r="316" spans="1:14" s="176" customFormat="1" x14ac:dyDescent="0.25">
      <c r="A316" s="192"/>
      <c r="B316" s="191"/>
      <c r="C316" s="186"/>
      <c r="D316" s="186"/>
      <c r="E316" s="146"/>
      <c r="F316" s="187"/>
      <c r="G316" s="188"/>
      <c r="H316" s="187"/>
      <c r="I316" s="187"/>
      <c r="J316" s="187"/>
      <c r="K316" s="188"/>
      <c r="L316" s="190"/>
      <c r="M316" s="180"/>
      <c r="N316" s="147"/>
    </row>
    <row r="317" spans="1:14" s="176" customFormat="1" x14ac:dyDescent="0.25">
      <c r="A317" s="191"/>
      <c r="B317" s="191"/>
      <c r="C317" s="186"/>
      <c r="D317" s="186"/>
      <c r="F317" s="146"/>
      <c r="G317" s="188"/>
      <c r="H317" s="146"/>
      <c r="I317" s="175"/>
      <c r="J317" s="189"/>
      <c r="K317" s="190"/>
      <c r="L317" s="190"/>
      <c r="M317" s="180"/>
      <c r="N317" s="147"/>
    </row>
    <row r="318" spans="1:14" s="176" customFormat="1" x14ac:dyDescent="0.25">
      <c r="A318" s="192"/>
      <c r="B318" s="191"/>
      <c r="C318" s="186"/>
      <c r="D318" s="186"/>
      <c r="F318" s="187"/>
      <c r="G318" s="188"/>
      <c r="H318" s="187"/>
      <c r="I318" s="187"/>
      <c r="J318" s="187"/>
      <c r="K318" s="188"/>
      <c r="L318" s="190"/>
      <c r="M318" s="180"/>
      <c r="N318" s="147"/>
    </row>
    <row r="319" spans="1:14" s="176" customFormat="1" x14ac:dyDescent="0.25">
      <c r="A319" s="185"/>
      <c r="B319" s="185"/>
      <c r="C319" s="186"/>
      <c r="D319" s="186"/>
      <c r="E319" s="146"/>
      <c r="F319" s="146"/>
      <c r="G319" s="188"/>
      <c r="H319" s="146"/>
      <c r="I319" s="175"/>
      <c r="J319" s="189"/>
      <c r="K319" s="190"/>
      <c r="L319" s="190"/>
      <c r="M319" s="180"/>
      <c r="N319" s="147"/>
    </row>
    <row r="320" spans="1:14" s="176" customFormat="1" x14ac:dyDescent="0.25">
      <c r="A320" s="185"/>
      <c r="B320" s="185"/>
      <c r="C320" s="186"/>
      <c r="D320" s="186"/>
      <c r="E320" s="146"/>
      <c r="F320" s="187"/>
      <c r="G320" s="188"/>
      <c r="H320" s="187"/>
      <c r="I320" s="187"/>
      <c r="J320" s="187"/>
      <c r="K320" s="188"/>
      <c r="L320" s="190"/>
      <c r="M320" s="180"/>
      <c r="N320" s="147"/>
    </row>
    <row r="321" spans="1:14" s="176" customFormat="1" x14ac:dyDescent="0.25">
      <c r="A321" s="185"/>
      <c r="B321" s="185"/>
      <c r="C321" s="186"/>
      <c r="D321" s="186"/>
      <c r="E321" s="146"/>
      <c r="F321" s="146"/>
      <c r="G321" s="188"/>
      <c r="H321" s="146"/>
      <c r="I321" s="175"/>
      <c r="J321" s="189"/>
      <c r="K321" s="190"/>
      <c r="L321" s="190"/>
      <c r="M321" s="180"/>
      <c r="N321" s="147"/>
    </row>
    <row r="322" spans="1:14" s="176" customFormat="1" x14ac:dyDescent="0.25">
      <c r="A322" s="185"/>
      <c r="B322" s="185"/>
      <c r="C322" s="186"/>
      <c r="D322" s="186"/>
      <c r="E322" s="146"/>
      <c r="F322" s="146"/>
      <c r="G322" s="188"/>
      <c r="H322" s="146"/>
      <c r="I322" s="175"/>
      <c r="J322" s="189"/>
      <c r="K322" s="190"/>
      <c r="L322" s="190"/>
      <c r="M322" s="180"/>
      <c r="N322" s="147"/>
    </row>
    <row r="323" spans="1:14" s="176" customFormat="1" x14ac:dyDescent="0.25">
      <c r="A323" s="185"/>
      <c r="B323" s="185"/>
      <c r="C323" s="186"/>
      <c r="D323" s="186"/>
      <c r="E323" s="146"/>
      <c r="F323" s="146"/>
      <c r="G323" s="188"/>
      <c r="H323" s="146"/>
      <c r="I323" s="175"/>
      <c r="J323" s="189"/>
      <c r="K323" s="190"/>
      <c r="L323" s="190"/>
      <c r="M323" s="180"/>
      <c r="N323" s="147"/>
    </row>
    <row r="324" spans="1:14" s="176" customFormat="1" x14ac:dyDescent="0.25">
      <c r="A324" s="204"/>
      <c r="B324" s="204"/>
      <c r="C324" s="198"/>
      <c r="D324" s="198"/>
      <c r="E324" s="146"/>
      <c r="F324" s="146"/>
      <c r="G324" s="188"/>
      <c r="H324" s="146"/>
      <c r="I324" s="175"/>
      <c r="J324" s="189"/>
      <c r="K324" s="190"/>
      <c r="L324" s="190"/>
      <c r="M324" s="180"/>
      <c r="N324" s="147"/>
    </row>
    <row r="325" spans="1:14" s="176" customFormat="1" x14ac:dyDescent="0.25">
      <c r="A325" s="185"/>
      <c r="B325" s="185"/>
      <c r="C325" s="186"/>
      <c r="D325" s="186"/>
      <c r="E325" s="146"/>
      <c r="F325" s="146"/>
      <c r="G325" s="188"/>
      <c r="H325" s="146"/>
      <c r="I325" s="175"/>
      <c r="J325" s="189"/>
      <c r="K325" s="190"/>
      <c r="L325" s="190"/>
      <c r="M325" s="180"/>
      <c r="N325" s="147"/>
    </row>
    <row r="326" spans="1:14" s="176" customFormat="1" x14ac:dyDescent="0.25">
      <c r="A326" s="193"/>
      <c r="B326" s="193"/>
      <c r="C326" s="186"/>
      <c r="D326" s="186"/>
      <c r="E326" s="146"/>
      <c r="F326" s="146"/>
      <c r="G326" s="188"/>
      <c r="H326" s="146"/>
      <c r="I326" s="175"/>
      <c r="J326" s="189"/>
      <c r="K326" s="190"/>
      <c r="L326" s="190"/>
      <c r="M326" s="180"/>
      <c r="N326" s="147"/>
    </row>
    <row r="327" spans="1:14" s="176" customFormat="1" x14ac:dyDescent="0.25">
      <c r="A327" s="185"/>
      <c r="B327" s="185"/>
      <c r="C327" s="186"/>
      <c r="D327" s="186"/>
      <c r="E327" s="146"/>
      <c r="F327" s="146"/>
      <c r="G327" s="188"/>
      <c r="H327" s="146"/>
      <c r="I327" s="175"/>
      <c r="J327" s="189"/>
      <c r="K327" s="190"/>
      <c r="L327" s="190"/>
      <c r="M327" s="180"/>
      <c r="N327" s="147"/>
    </row>
    <row r="328" spans="1:14" s="176" customFormat="1" x14ac:dyDescent="0.25">
      <c r="A328" s="185"/>
      <c r="B328" s="185"/>
      <c r="C328" s="186"/>
      <c r="D328" s="186"/>
      <c r="E328" s="146"/>
      <c r="F328" s="146"/>
      <c r="G328" s="188"/>
      <c r="H328" s="146"/>
      <c r="I328" s="175"/>
      <c r="J328" s="189"/>
      <c r="K328" s="190"/>
      <c r="L328" s="190"/>
      <c r="M328" s="180"/>
      <c r="N328" s="147"/>
    </row>
    <row r="329" spans="1:14" s="176" customFormat="1" x14ac:dyDescent="0.25">
      <c r="A329" s="185"/>
      <c r="B329" s="185"/>
      <c r="C329" s="186"/>
      <c r="D329" s="186"/>
      <c r="E329" s="146"/>
      <c r="F329" s="146"/>
      <c r="G329" s="188"/>
      <c r="H329" s="146"/>
      <c r="I329" s="175"/>
      <c r="J329" s="189"/>
      <c r="K329" s="190"/>
      <c r="L329" s="190"/>
      <c r="M329" s="180"/>
      <c r="N329" s="147"/>
    </row>
    <row r="330" spans="1:14" s="176" customFormat="1" x14ac:dyDescent="0.25">
      <c r="A330" s="193"/>
      <c r="B330" s="193"/>
      <c r="C330" s="186"/>
      <c r="D330" s="186"/>
      <c r="E330" s="146"/>
      <c r="F330" s="146"/>
      <c r="G330" s="188"/>
      <c r="H330" s="146"/>
      <c r="I330" s="175"/>
      <c r="J330" s="189"/>
      <c r="K330" s="190"/>
      <c r="L330" s="190"/>
      <c r="M330" s="180"/>
      <c r="N330" s="147"/>
    </row>
    <row r="331" spans="1:14" s="175" customFormat="1" x14ac:dyDescent="0.25">
      <c r="A331" s="191"/>
      <c r="B331" s="191"/>
      <c r="C331" s="186"/>
      <c r="D331" s="186"/>
      <c r="E331" s="146"/>
      <c r="F331" s="146"/>
      <c r="G331" s="188"/>
      <c r="H331" s="146"/>
      <c r="J331" s="189"/>
      <c r="K331" s="190"/>
      <c r="L331" s="190"/>
      <c r="M331" s="180"/>
      <c r="N331" s="147"/>
    </row>
    <row r="332" spans="1:14" s="175" customFormat="1" x14ac:dyDescent="0.25">
      <c r="A332" s="185"/>
      <c r="B332" s="185"/>
      <c r="C332" s="186"/>
      <c r="D332" s="186"/>
      <c r="E332" s="146"/>
      <c r="F332" s="146"/>
      <c r="G332" s="188"/>
      <c r="H332" s="146"/>
      <c r="J332" s="189"/>
      <c r="K332" s="190"/>
      <c r="L332" s="190"/>
      <c r="M332" s="180"/>
      <c r="N332" s="147"/>
    </row>
    <row r="333" spans="1:14" s="175" customFormat="1" x14ac:dyDescent="0.25">
      <c r="A333" s="193"/>
      <c r="B333" s="193"/>
      <c r="C333" s="186"/>
      <c r="D333" s="186"/>
      <c r="E333" s="146"/>
      <c r="F333" s="146"/>
      <c r="G333" s="188"/>
      <c r="H333" s="146"/>
      <c r="J333" s="189"/>
      <c r="K333" s="190"/>
      <c r="L333" s="190"/>
      <c r="M333" s="180"/>
      <c r="N333" s="147"/>
    </row>
    <row r="334" spans="1:14" s="175" customFormat="1" x14ac:dyDescent="0.25">
      <c r="A334" s="185"/>
      <c r="B334" s="185"/>
      <c r="C334" s="186"/>
      <c r="D334" s="186"/>
      <c r="E334" s="146"/>
      <c r="F334" s="146"/>
      <c r="G334" s="188"/>
      <c r="H334" s="146"/>
      <c r="J334" s="189"/>
      <c r="K334" s="190"/>
      <c r="L334" s="190"/>
      <c r="M334" s="180"/>
      <c r="N334" s="147"/>
    </row>
    <row r="335" spans="1:14" s="176" customFormat="1" x14ac:dyDescent="0.25">
      <c r="A335" s="185"/>
      <c r="B335" s="185"/>
      <c r="C335" s="186"/>
      <c r="D335" s="186"/>
      <c r="E335" s="146"/>
      <c r="F335" s="146"/>
      <c r="G335" s="146"/>
      <c r="H335" s="188"/>
      <c r="I335" s="146"/>
      <c r="J335" s="187"/>
      <c r="K335" s="188"/>
      <c r="L335" s="190"/>
      <c r="M335" s="180"/>
      <c r="N335" s="147"/>
    </row>
    <row r="336" spans="1:14" s="176" customFormat="1" x14ac:dyDescent="0.25">
      <c r="A336" s="185"/>
      <c r="B336" s="185"/>
      <c r="C336" s="186"/>
      <c r="D336" s="186"/>
      <c r="E336" s="146"/>
      <c r="F336" s="146"/>
      <c r="G336" s="188"/>
      <c r="H336" s="146"/>
      <c r="I336" s="146"/>
      <c r="J336" s="187"/>
      <c r="K336" s="188"/>
      <c r="L336" s="190"/>
      <c r="M336" s="180"/>
      <c r="N336" s="147"/>
    </row>
    <row r="337" spans="1:15" s="176" customFormat="1" x14ac:dyDescent="0.25">
      <c r="A337" s="185"/>
      <c r="B337" s="185"/>
      <c r="C337" s="186"/>
      <c r="D337" s="186"/>
      <c r="E337" s="146"/>
      <c r="F337" s="146"/>
      <c r="G337" s="146"/>
      <c r="H337" s="188"/>
      <c r="I337" s="146"/>
      <c r="J337" s="187"/>
      <c r="K337" s="188"/>
      <c r="L337" s="190"/>
      <c r="M337" s="180"/>
      <c r="N337" s="147"/>
    </row>
    <row r="338" spans="1:15" s="176" customFormat="1" x14ac:dyDescent="0.25">
      <c r="A338" s="185"/>
      <c r="B338" s="185"/>
      <c r="C338" s="186"/>
      <c r="D338" s="186"/>
      <c r="E338" s="187"/>
      <c r="F338" s="187"/>
      <c r="G338" s="188"/>
      <c r="H338" s="188"/>
      <c r="I338" s="188"/>
      <c r="J338" s="187"/>
      <c r="K338" s="188"/>
      <c r="L338" s="190"/>
      <c r="M338" s="180"/>
      <c r="N338" s="147"/>
    </row>
    <row r="339" spans="1:15" s="176" customFormat="1" x14ac:dyDescent="0.25">
      <c r="A339" s="185"/>
      <c r="B339" s="185"/>
      <c r="C339" s="184"/>
      <c r="D339" s="186"/>
      <c r="E339" s="179"/>
      <c r="F339" s="179"/>
      <c r="G339" s="179"/>
      <c r="H339" s="179"/>
      <c r="I339" s="179"/>
      <c r="J339" s="179"/>
      <c r="K339" s="179"/>
      <c r="L339" s="179"/>
      <c r="M339" s="180"/>
      <c r="N339" s="147"/>
      <c r="O339" s="147"/>
    </row>
    <row r="340" spans="1:15" s="176" customFormat="1" x14ac:dyDescent="0.25">
      <c r="A340" s="185"/>
      <c r="B340" s="185"/>
      <c r="C340" s="184"/>
      <c r="D340" s="186"/>
      <c r="E340" s="188"/>
      <c r="F340" s="188"/>
      <c r="G340" s="188"/>
      <c r="H340" s="188"/>
      <c r="I340" s="188"/>
      <c r="J340" s="187"/>
      <c r="K340" s="146"/>
      <c r="L340" s="187"/>
      <c r="M340" s="146"/>
      <c r="N340" s="188"/>
    </row>
    <row r="341" spans="1:15" s="176" customFormat="1" x14ac:dyDescent="0.25">
      <c r="A341" s="185"/>
      <c r="B341" s="185"/>
      <c r="C341" s="184"/>
      <c r="D341" s="186"/>
      <c r="E341" s="188"/>
      <c r="F341" s="188"/>
      <c r="G341" s="188"/>
      <c r="H341" s="188"/>
      <c r="I341" s="188"/>
      <c r="J341" s="187"/>
      <c r="K341" s="146"/>
      <c r="L341" s="187"/>
      <c r="M341" s="146"/>
      <c r="N341" s="188"/>
    </row>
    <row r="342" spans="1:15" s="176" customFormat="1" x14ac:dyDescent="0.25">
      <c r="A342" s="185"/>
      <c r="B342" s="185"/>
      <c r="C342" s="184"/>
      <c r="D342" s="186"/>
      <c r="E342" s="188"/>
      <c r="F342" s="188"/>
      <c r="G342" s="188"/>
      <c r="H342" s="188"/>
      <c r="I342" s="188"/>
      <c r="J342" s="187"/>
      <c r="K342" s="146"/>
      <c r="L342" s="187"/>
      <c r="M342" s="146"/>
      <c r="N342" s="188"/>
    </row>
    <row r="343" spans="1:15" s="176" customFormat="1" x14ac:dyDescent="0.25">
      <c r="B343" s="206"/>
      <c r="C343" s="188"/>
      <c r="D343" s="207"/>
      <c r="E343" s="188"/>
      <c r="F343" s="188"/>
      <c r="G343" s="188"/>
      <c r="H343" s="188"/>
      <c r="I343" s="188"/>
      <c r="J343" s="187"/>
      <c r="K343" s="146"/>
      <c r="L343" s="187"/>
      <c r="M343" s="146"/>
      <c r="N343" s="188"/>
    </row>
    <row r="344" spans="1:15" s="176" customFormat="1" x14ac:dyDescent="0.25">
      <c r="A344" s="273"/>
      <c r="B344" s="274"/>
      <c r="C344" s="274"/>
      <c r="D344" s="274"/>
      <c r="E344" s="208"/>
      <c r="F344" s="208"/>
      <c r="G344" s="208"/>
      <c r="H344" s="208"/>
      <c r="I344" s="188"/>
      <c r="J344" s="187"/>
      <c r="K344" s="146"/>
      <c r="L344" s="187"/>
      <c r="M344" s="146"/>
      <c r="N344" s="188"/>
    </row>
    <row r="345" spans="1:15" s="176" customFormat="1" x14ac:dyDescent="0.25">
      <c r="B345" s="178"/>
      <c r="C345" s="179"/>
      <c r="D345" s="179"/>
      <c r="E345" s="179"/>
      <c r="F345" s="179"/>
      <c r="G345" s="179"/>
      <c r="H345" s="179"/>
      <c r="I345" s="187"/>
      <c r="J345" s="146"/>
      <c r="K345" s="187"/>
      <c r="L345" s="146"/>
      <c r="M345" s="146"/>
      <c r="N345" s="205"/>
    </row>
    <row r="346" spans="1:15" s="176" customFormat="1" x14ac:dyDescent="0.25">
      <c r="A346" s="180"/>
      <c r="B346" s="188"/>
      <c r="C346" s="188"/>
      <c r="D346" s="188"/>
      <c r="E346" s="188"/>
      <c r="F346" s="188"/>
      <c r="G346" s="188"/>
      <c r="H346" s="188"/>
      <c r="I346" s="209"/>
      <c r="J346" s="146"/>
      <c r="K346" s="187"/>
      <c r="L346" s="146"/>
      <c r="M346" s="146"/>
      <c r="N346" s="205"/>
    </row>
    <row r="347" spans="1:15" s="176" customFormat="1" x14ac:dyDescent="0.25">
      <c r="A347" s="180"/>
      <c r="B347" s="188"/>
      <c r="C347" s="188"/>
      <c r="D347" s="188"/>
      <c r="E347" s="188"/>
      <c r="F347" s="188"/>
      <c r="G347" s="188"/>
      <c r="H347" s="188"/>
      <c r="I347" s="209"/>
    </row>
    <row r="348" spans="1:15" s="176" customFormat="1" x14ac:dyDescent="0.25">
      <c r="A348" s="180"/>
      <c r="B348" s="188"/>
      <c r="C348" s="188"/>
      <c r="D348" s="188"/>
      <c r="E348" s="188"/>
      <c r="F348" s="188"/>
      <c r="G348" s="188"/>
      <c r="H348" s="188"/>
      <c r="I348" s="209"/>
    </row>
    <row r="349" spans="1:15" s="176" customFormat="1" x14ac:dyDescent="0.25">
      <c r="A349" s="180"/>
      <c r="B349" s="188"/>
      <c r="C349" s="188"/>
      <c r="D349" s="188"/>
      <c r="E349" s="188"/>
      <c r="F349" s="188"/>
      <c r="G349" s="188"/>
      <c r="H349" s="188"/>
      <c r="I349" s="209"/>
    </row>
    <row r="350" spans="1:15" s="176" customFormat="1" x14ac:dyDescent="0.25">
      <c r="A350" s="180"/>
      <c r="B350" s="188"/>
      <c r="C350" s="188"/>
      <c r="D350" s="188"/>
      <c r="E350" s="188"/>
      <c r="F350" s="188"/>
      <c r="G350" s="188"/>
      <c r="H350" s="188"/>
      <c r="I350" s="209"/>
    </row>
    <row r="351" spans="1:15" s="176" customFormat="1" x14ac:dyDescent="0.25">
      <c r="A351" s="180"/>
      <c r="B351" s="210"/>
      <c r="C351" s="210"/>
      <c r="D351" s="210"/>
      <c r="E351" s="210"/>
      <c r="F351" s="210"/>
      <c r="G351" s="210"/>
      <c r="H351" s="188"/>
      <c r="I351" s="209"/>
    </row>
    <row r="352" spans="1:15" s="176" customFormat="1" x14ac:dyDescent="0.25">
      <c r="A352" s="211"/>
      <c r="B352" s="188"/>
      <c r="C352" s="188"/>
      <c r="D352" s="188"/>
      <c r="E352" s="188"/>
      <c r="F352" s="188"/>
      <c r="G352" s="188"/>
      <c r="H352" s="188"/>
      <c r="I352" s="209"/>
    </row>
    <row r="353" spans="1:16" s="176" customFormat="1" x14ac:dyDescent="0.25">
      <c r="A353" s="180"/>
      <c r="B353" s="188"/>
      <c r="C353" s="188"/>
      <c r="D353" s="188"/>
      <c r="E353" s="188"/>
      <c r="F353" s="188"/>
      <c r="G353" s="188"/>
      <c r="H353" s="188"/>
      <c r="I353" s="209"/>
    </row>
    <row r="354" spans="1:16" s="176" customFormat="1" x14ac:dyDescent="0.25">
      <c r="A354" s="180"/>
      <c r="B354" s="188"/>
      <c r="C354" s="188"/>
      <c r="D354" s="188"/>
      <c r="E354" s="188"/>
      <c r="F354" s="188"/>
      <c r="G354" s="188"/>
      <c r="H354" s="188"/>
      <c r="I354" s="209"/>
    </row>
    <row r="355" spans="1:16" s="176" customFormat="1" x14ac:dyDescent="0.25">
      <c r="A355" s="180"/>
      <c r="B355" s="178"/>
      <c r="C355" s="178"/>
      <c r="D355" s="178"/>
      <c r="E355" s="178"/>
      <c r="F355" s="178"/>
      <c r="G355" s="178"/>
      <c r="H355" s="188"/>
      <c r="I355" s="187"/>
    </row>
    <row r="356" spans="1:16" s="176" customFormat="1" x14ac:dyDescent="0.25">
      <c r="B356" s="206"/>
      <c r="C356" s="146"/>
      <c r="D356" s="146"/>
      <c r="E356" s="188"/>
      <c r="F356" s="146"/>
      <c r="G356" s="146"/>
      <c r="H356" s="188"/>
      <c r="I356" s="187"/>
    </row>
    <row r="357" spans="1:16" s="176" customFormat="1" x14ac:dyDescent="0.25">
      <c r="A357" s="273"/>
      <c r="B357" s="274"/>
      <c r="C357" s="274"/>
      <c r="D357" s="146"/>
      <c r="E357" s="188"/>
      <c r="F357" s="146"/>
      <c r="G357" s="146"/>
      <c r="H357" s="188"/>
      <c r="I357" s="187"/>
    </row>
    <row r="358" spans="1:16" s="176" customFormat="1" x14ac:dyDescent="0.25">
      <c r="A358" s="180"/>
      <c r="B358" s="178"/>
      <c r="C358" s="179"/>
      <c r="D358" s="179"/>
      <c r="E358" s="179"/>
      <c r="F358" s="179"/>
      <c r="G358" s="179"/>
      <c r="H358" s="179"/>
      <c r="I358" s="187"/>
    </row>
    <row r="359" spans="1:16" s="176" customFormat="1" x14ac:dyDescent="0.25">
      <c r="A359" s="180"/>
      <c r="B359" s="188"/>
      <c r="C359" s="188"/>
      <c r="D359" s="188"/>
      <c r="E359" s="188"/>
      <c r="F359" s="188"/>
      <c r="G359" s="188"/>
      <c r="H359" s="179"/>
      <c r="I359" s="187"/>
    </row>
    <row r="360" spans="1:16" s="176" customFormat="1" x14ac:dyDescent="0.25">
      <c r="A360" s="180"/>
      <c r="B360" s="188"/>
      <c r="C360" s="188"/>
      <c r="D360" s="188"/>
      <c r="E360" s="188"/>
      <c r="F360" s="188"/>
      <c r="G360" s="188"/>
      <c r="H360" s="179"/>
      <c r="I360" s="187"/>
    </row>
    <row r="361" spans="1:16" s="176" customFormat="1" x14ac:dyDescent="0.25">
      <c r="A361" s="180"/>
      <c r="B361" s="146"/>
      <c r="C361" s="146"/>
      <c r="D361" s="212"/>
      <c r="E361" s="146"/>
      <c r="F361" s="146"/>
      <c r="G361" s="146"/>
      <c r="H361" s="188"/>
      <c r="I361" s="187"/>
    </row>
    <row r="362" spans="1:16" s="176" customFormat="1" x14ac:dyDescent="0.25">
      <c r="A362" s="180"/>
      <c r="B362" s="146"/>
      <c r="C362" s="146"/>
      <c r="D362" s="146"/>
      <c r="E362" s="146"/>
      <c r="F362" s="146"/>
      <c r="G362" s="146"/>
      <c r="H362" s="179"/>
      <c r="I362" s="187"/>
      <c r="J362" s="146"/>
      <c r="K362" s="187"/>
      <c r="L362" s="146"/>
      <c r="M362" s="146"/>
      <c r="N362" s="205"/>
    </row>
    <row r="363" spans="1:16" s="176" customFormat="1" x14ac:dyDescent="0.25">
      <c r="A363" s="180"/>
      <c r="B363" s="188"/>
      <c r="C363" s="188"/>
      <c r="D363" s="188"/>
      <c r="E363" s="188"/>
      <c r="F363" s="188"/>
      <c r="G363" s="188"/>
      <c r="H363" s="179"/>
      <c r="I363" s="187"/>
      <c r="J363" s="146"/>
      <c r="K363" s="187"/>
      <c r="L363" s="146"/>
      <c r="M363" s="146"/>
      <c r="N363" s="205"/>
    </row>
    <row r="364" spans="1:16" s="176" customFormat="1" x14ac:dyDescent="0.25">
      <c r="A364" s="180"/>
      <c r="B364" s="188"/>
      <c r="C364" s="188"/>
      <c r="D364" s="188"/>
      <c r="E364" s="188"/>
      <c r="F364" s="188"/>
      <c r="G364" s="188"/>
      <c r="H364" s="179"/>
      <c r="I364" s="187"/>
      <c r="J364" s="146"/>
      <c r="K364" s="187"/>
      <c r="L364" s="146"/>
      <c r="M364" s="146"/>
      <c r="N364" s="205"/>
    </row>
    <row r="365" spans="1:16" s="176" customFormat="1" x14ac:dyDescent="0.25">
      <c r="A365" s="180"/>
      <c r="B365" s="146"/>
      <c r="C365" s="146"/>
      <c r="D365" s="146"/>
      <c r="E365" s="146"/>
      <c r="F365" s="146"/>
      <c r="G365" s="146"/>
      <c r="H365" s="188"/>
      <c r="I365" s="187"/>
      <c r="J365" s="146"/>
      <c r="K365" s="187"/>
      <c r="L365" s="146"/>
      <c r="M365" s="146"/>
      <c r="N365" s="205"/>
      <c r="P365" s="175"/>
    </row>
    <row r="366" spans="1:16" s="175" customFormat="1" x14ac:dyDescent="0.25">
      <c r="A366" s="180"/>
      <c r="B366" s="205"/>
      <c r="C366" s="205"/>
      <c r="D366" s="205"/>
      <c r="E366" s="146"/>
      <c r="F366" s="146"/>
      <c r="G366" s="188"/>
      <c r="H366" s="179"/>
      <c r="I366" s="189"/>
      <c r="J366" s="190"/>
      <c r="K366" s="189"/>
      <c r="M366" s="190"/>
      <c r="N366" s="176"/>
    </row>
    <row r="367" spans="1:16" s="175" customFormat="1" x14ac:dyDescent="0.25">
      <c r="A367" s="180"/>
      <c r="B367" s="188"/>
      <c r="C367" s="188"/>
      <c r="D367" s="188"/>
      <c r="E367" s="188"/>
      <c r="F367" s="188"/>
      <c r="G367" s="188"/>
      <c r="H367" s="179"/>
      <c r="I367" s="189"/>
      <c r="J367" s="190"/>
      <c r="K367" s="189"/>
      <c r="M367" s="190"/>
      <c r="N367" s="176"/>
    </row>
    <row r="368" spans="1:16" s="175" customFormat="1" x14ac:dyDescent="0.25">
      <c r="A368" s="180"/>
      <c r="B368" s="188"/>
      <c r="C368" s="188"/>
      <c r="D368" s="188"/>
      <c r="E368" s="188"/>
      <c r="F368" s="188"/>
      <c r="G368" s="188"/>
      <c r="H368" s="179"/>
      <c r="I368" s="189"/>
      <c r="J368" s="190"/>
      <c r="K368" s="189"/>
      <c r="M368" s="190"/>
      <c r="N368" s="176"/>
    </row>
    <row r="369" spans="1:18" s="176" customFormat="1" x14ac:dyDescent="0.25">
      <c r="A369" s="180"/>
      <c r="B369" s="205"/>
      <c r="C369" s="205"/>
      <c r="D369" s="205"/>
      <c r="E369" s="146"/>
      <c r="F369" s="146"/>
      <c r="G369" s="188"/>
      <c r="H369" s="188"/>
      <c r="I369" s="189"/>
      <c r="J369" s="190"/>
      <c r="K369" s="189"/>
      <c r="L369" s="175"/>
      <c r="M369" s="190"/>
      <c r="O369" s="175"/>
      <c r="Q369" s="175"/>
      <c r="R369" s="175"/>
    </row>
    <row r="370" spans="1:18" s="176" customFormat="1" x14ac:dyDescent="0.25">
      <c r="A370" s="180"/>
      <c r="B370" s="146"/>
      <c r="C370" s="146"/>
      <c r="D370" s="146"/>
      <c r="E370" s="146"/>
      <c r="F370" s="146"/>
      <c r="G370" s="146"/>
      <c r="H370" s="179"/>
      <c r="I370" s="187"/>
      <c r="J370" s="146"/>
      <c r="K370" s="187"/>
      <c r="L370" s="146"/>
      <c r="M370" s="146"/>
      <c r="N370" s="205"/>
    </row>
    <row r="371" spans="1:18" s="176" customFormat="1" x14ac:dyDescent="0.25">
      <c r="A371" s="180"/>
      <c r="B371" s="188"/>
      <c r="C371" s="188"/>
      <c r="D371" s="188"/>
      <c r="E371" s="188"/>
      <c r="F371" s="188"/>
      <c r="G371" s="188"/>
      <c r="H371" s="179"/>
      <c r="I371" s="187"/>
      <c r="J371" s="146"/>
      <c r="K371" s="187"/>
      <c r="L371" s="146"/>
      <c r="M371" s="146"/>
      <c r="N371" s="205"/>
    </row>
    <row r="372" spans="1:18" s="176" customFormat="1" x14ac:dyDescent="0.25">
      <c r="A372" s="180"/>
      <c r="B372" s="188"/>
      <c r="C372" s="188"/>
      <c r="D372" s="188"/>
      <c r="E372" s="188"/>
      <c r="F372" s="188"/>
      <c r="G372" s="188"/>
      <c r="H372" s="179"/>
      <c r="I372" s="187"/>
      <c r="J372" s="146"/>
      <c r="K372" s="187"/>
      <c r="L372" s="146"/>
      <c r="M372" s="146"/>
      <c r="N372" s="205"/>
    </row>
    <row r="373" spans="1:18" s="176" customFormat="1" x14ac:dyDescent="0.25">
      <c r="A373" s="180"/>
      <c r="B373" s="146"/>
      <c r="C373" s="146"/>
      <c r="D373" s="146"/>
      <c r="E373" s="146"/>
      <c r="F373" s="146"/>
      <c r="G373" s="146"/>
      <c r="H373" s="188"/>
      <c r="I373" s="187"/>
      <c r="J373" s="146"/>
      <c r="K373" s="187"/>
      <c r="L373" s="146"/>
      <c r="M373" s="146"/>
      <c r="N373" s="205"/>
    </row>
    <row r="374" spans="1:18" s="176" customFormat="1" x14ac:dyDescent="0.25">
      <c r="A374" s="180"/>
      <c r="B374" s="179"/>
      <c r="C374" s="179"/>
      <c r="D374" s="179"/>
      <c r="E374" s="179"/>
      <c r="F374" s="179"/>
      <c r="G374" s="179"/>
      <c r="H374" s="179"/>
      <c r="I374" s="187"/>
      <c r="J374" s="146"/>
      <c r="K374" s="187"/>
      <c r="L374" s="146"/>
      <c r="M374" s="146"/>
      <c r="N374" s="205"/>
    </row>
    <row r="375" spans="1:18" s="176" customFormat="1" x14ac:dyDescent="0.25">
      <c r="A375" s="180"/>
      <c r="B375" s="179"/>
      <c r="C375" s="179"/>
      <c r="D375" s="179"/>
      <c r="E375" s="179"/>
      <c r="F375" s="179"/>
      <c r="G375" s="179"/>
      <c r="H375" s="179"/>
      <c r="I375" s="187"/>
      <c r="J375" s="146"/>
      <c r="K375" s="187"/>
      <c r="L375" s="146"/>
      <c r="M375" s="146"/>
      <c r="N375" s="205"/>
    </row>
    <row r="376" spans="1:18" s="176" customFormat="1" x14ac:dyDescent="0.25">
      <c r="A376" s="180"/>
      <c r="B376" s="206"/>
      <c r="C376" s="146"/>
      <c r="D376" s="146"/>
      <c r="E376" s="146"/>
      <c r="F376" s="146"/>
      <c r="G376" s="146"/>
      <c r="H376" s="188"/>
      <c r="I376" s="187"/>
      <c r="J376" s="146"/>
      <c r="K376" s="187"/>
      <c r="L376" s="146"/>
      <c r="M376" s="146"/>
      <c r="N376" s="205"/>
    </row>
    <row r="377" spans="1:18" s="176" customFormat="1" x14ac:dyDescent="0.25">
      <c r="A377" s="180"/>
      <c r="B377" s="178"/>
      <c r="C377" s="178"/>
      <c r="D377" s="178"/>
      <c r="E377" s="178"/>
      <c r="F377" s="178"/>
      <c r="G377" s="178"/>
      <c r="H377" s="179"/>
      <c r="I377" s="187"/>
      <c r="J377" s="146"/>
      <c r="K377" s="187"/>
      <c r="L377" s="146"/>
      <c r="M377" s="146"/>
      <c r="N377" s="205"/>
    </row>
    <row r="378" spans="1:18" s="176" customFormat="1" x14ac:dyDescent="0.25">
      <c r="A378" s="180"/>
      <c r="B378" s="210"/>
      <c r="C378" s="210"/>
      <c r="D378" s="210"/>
      <c r="E378" s="210"/>
      <c r="F378" s="210"/>
      <c r="G378" s="210"/>
      <c r="H378" s="179"/>
      <c r="I378" s="187"/>
      <c r="J378" s="146"/>
      <c r="K378" s="187"/>
      <c r="L378" s="146"/>
      <c r="M378" s="146"/>
      <c r="N378" s="205"/>
    </row>
    <row r="379" spans="1:18" s="176" customFormat="1" x14ac:dyDescent="0.25">
      <c r="A379" s="180"/>
      <c r="B379" s="210"/>
      <c r="C379" s="210"/>
      <c r="D379" s="210"/>
      <c r="E379" s="210"/>
      <c r="F379" s="210"/>
      <c r="G379" s="210"/>
      <c r="H379" s="179"/>
      <c r="I379" s="187"/>
      <c r="J379" s="146"/>
      <c r="K379" s="187"/>
      <c r="L379" s="146"/>
      <c r="M379" s="146"/>
      <c r="N379" s="205"/>
    </row>
    <row r="380" spans="1:18" s="176" customFormat="1" x14ac:dyDescent="0.25">
      <c r="A380" s="180"/>
      <c r="B380" s="210"/>
      <c r="C380" s="210"/>
      <c r="D380" s="210"/>
      <c r="E380" s="210"/>
      <c r="F380" s="210"/>
      <c r="G380" s="210"/>
      <c r="H380" s="179"/>
      <c r="I380" s="187"/>
      <c r="J380" s="146"/>
      <c r="K380" s="187"/>
      <c r="L380" s="146"/>
      <c r="M380" s="146"/>
      <c r="N380" s="205"/>
    </row>
    <row r="381" spans="1:18" s="176" customFormat="1" x14ac:dyDescent="0.25">
      <c r="A381" s="180"/>
      <c r="B381" s="210"/>
      <c r="C381" s="210"/>
      <c r="D381" s="210"/>
      <c r="E381" s="210"/>
      <c r="F381" s="210"/>
      <c r="G381" s="210"/>
      <c r="H381" s="179"/>
      <c r="I381" s="187"/>
      <c r="J381" s="146"/>
      <c r="K381" s="187"/>
      <c r="L381" s="146"/>
      <c r="M381" s="146"/>
      <c r="N381" s="205"/>
    </row>
    <row r="382" spans="1:18" s="176" customFormat="1" x14ac:dyDescent="0.25">
      <c r="A382" s="180"/>
      <c r="B382" s="213"/>
      <c r="C382" s="213"/>
      <c r="D382" s="213"/>
      <c r="E382" s="213"/>
      <c r="F382" s="213"/>
      <c r="G382" s="213"/>
      <c r="H382" s="179"/>
      <c r="I382" s="187"/>
      <c r="J382" s="146"/>
      <c r="K382" s="187"/>
      <c r="L382" s="146"/>
      <c r="M382" s="146"/>
      <c r="N382" s="205"/>
    </row>
    <row r="383" spans="1:18" s="176" customFormat="1" x14ac:dyDescent="0.25">
      <c r="B383" s="206"/>
      <c r="C383" s="146"/>
      <c r="D383" s="146"/>
      <c r="E383" s="146"/>
      <c r="F383" s="146"/>
      <c r="G383" s="146"/>
      <c r="H383" s="146"/>
      <c r="I383" s="187"/>
      <c r="J383" s="146"/>
      <c r="K383" s="187"/>
      <c r="L383" s="146"/>
      <c r="M383" s="146"/>
      <c r="N383" s="205"/>
    </row>
    <row r="384" spans="1:18" s="176" customFormat="1" x14ac:dyDescent="0.25">
      <c r="B384" s="178"/>
      <c r="C384" s="178"/>
      <c r="D384" s="178"/>
      <c r="E384" s="178"/>
      <c r="F384" s="178"/>
      <c r="G384" s="178"/>
      <c r="H384" s="146"/>
      <c r="I384" s="187"/>
      <c r="J384" s="146"/>
      <c r="K384" s="187"/>
      <c r="L384" s="146"/>
      <c r="M384" s="146"/>
      <c r="N384" s="205"/>
    </row>
    <row r="385" spans="1:18" s="176" customFormat="1" x14ac:dyDescent="0.25">
      <c r="B385" s="187"/>
      <c r="C385" s="187"/>
      <c r="D385" s="187"/>
      <c r="E385" s="187"/>
      <c r="F385" s="187"/>
      <c r="G385" s="187"/>
      <c r="H385" s="146"/>
      <c r="I385" s="187"/>
      <c r="J385" s="146"/>
      <c r="K385" s="187"/>
      <c r="L385" s="146"/>
      <c r="M385" s="146"/>
      <c r="N385" s="205"/>
    </row>
    <row r="386" spans="1:18" s="176" customFormat="1" x14ac:dyDescent="0.25">
      <c r="B386" s="187"/>
      <c r="C386" s="187"/>
      <c r="D386" s="187"/>
      <c r="E386" s="187"/>
      <c r="F386" s="187"/>
      <c r="G386" s="187"/>
      <c r="H386" s="146"/>
      <c r="I386" s="187"/>
      <c r="J386" s="146"/>
      <c r="K386" s="187"/>
      <c r="L386" s="146"/>
      <c r="M386" s="146"/>
      <c r="N386" s="205"/>
      <c r="P386" s="175"/>
    </row>
    <row r="387" spans="1:18" s="175" customFormat="1" x14ac:dyDescent="0.25">
      <c r="A387" s="185"/>
      <c r="B387" s="214"/>
      <c r="C387" s="214"/>
      <c r="D387" s="187"/>
      <c r="E387" s="187"/>
      <c r="F387" s="187"/>
      <c r="G387" s="187"/>
      <c r="H387" s="146"/>
      <c r="I387" s="189"/>
      <c r="J387" s="190"/>
      <c r="K387" s="189"/>
      <c r="M387" s="190"/>
      <c r="N387" s="176"/>
      <c r="P387" s="176"/>
    </row>
    <row r="388" spans="1:18" s="176" customFormat="1" x14ac:dyDescent="0.25">
      <c r="B388" s="187"/>
      <c r="C388" s="187"/>
      <c r="D388" s="187"/>
      <c r="E388" s="187"/>
      <c r="F388" s="187"/>
      <c r="G388" s="187"/>
      <c r="H388" s="146"/>
      <c r="I388" s="187"/>
      <c r="J388" s="146"/>
      <c r="K388" s="187"/>
      <c r="L388" s="146"/>
      <c r="M388" s="146"/>
      <c r="N388" s="205"/>
    </row>
    <row r="389" spans="1:18" s="176" customFormat="1" x14ac:dyDescent="0.25">
      <c r="B389" s="187"/>
      <c r="C389" s="187"/>
      <c r="D389" s="187"/>
      <c r="E389" s="187"/>
      <c r="F389" s="187"/>
      <c r="G389" s="187"/>
      <c r="H389" s="146"/>
      <c r="I389" s="187"/>
      <c r="J389" s="146"/>
      <c r="K389" s="187"/>
      <c r="L389" s="146"/>
      <c r="M389" s="146"/>
      <c r="N389" s="205"/>
    </row>
    <row r="390" spans="1:18" s="176" customFormat="1" x14ac:dyDescent="0.25">
      <c r="B390" s="187"/>
      <c r="C390" s="187"/>
      <c r="D390" s="187"/>
      <c r="E390" s="187"/>
      <c r="F390" s="187"/>
      <c r="G390" s="187"/>
      <c r="H390" s="146"/>
      <c r="I390" s="187"/>
      <c r="J390" s="146"/>
      <c r="K390" s="187"/>
      <c r="L390" s="146"/>
      <c r="M390" s="146"/>
      <c r="N390" s="205"/>
    </row>
    <row r="391" spans="1:18" s="176" customFormat="1" x14ac:dyDescent="0.25">
      <c r="B391" s="206"/>
      <c r="C391" s="146"/>
      <c r="D391" s="146"/>
      <c r="E391" s="146"/>
      <c r="F391" s="146"/>
      <c r="G391" s="146"/>
      <c r="H391" s="146"/>
      <c r="I391" s="187"/>
      <c r="J391" s="146"/>
      <c r="K391" s="187"/>
      <c r="L391" s="146"/>
      <c r="M391" s="146"/>
      <c r="N391" s="205"/>
    </row>
    <row r="392" spans="1:18" s="176" customFormat="1" x14ac:dyDescent="0.25">
      <c r="B392" s="206"/>
      <c r="C392" s="146"/>
      <c r="D392" s="146"/>
      <c r="E392" s="146"/>
      <c r="F392" s="146"/>
      <c r="G392" s="146"/>
      <c r="H392" s="146"/>
      <c r="I392" s="187"/>
      <c r="J392" s="146"/>
      <c r="K392" s="187"/>
      <c r="L392" s="146"/>
      <c r="M392" s="146"/>
      <c r="N392" s="205"/>
    </row>
    <row r="393" spans="1:18" s="176" customFormat="1" x14ac:dyDescent="0.25">
      <c r="B393" s="206"/>
      <c r="C393" s="146"/>
      <c r="D393" s="146"/>
      <c r="E393" s="146"/>
      <c r="F393" s="146"/>
      <c r="G393" s="146"/>
      <c r="H393" s="146"/>
      <c r="I393" s="187"/>
      <c r="J393" s="146"/>
      <c r="K393" s="187"/>
      <c r="L393" s="146"/>
      <c r="M393" s="146"/>
      <c r="N393" s="205"/>
    </row>
    <row r="394" spans="1:18" s="176" customFormat="1" x14ac:dyDescent="0.25">
      <c r="B394" s="206"/>
      <c r="C394" s="146"/>
      <c r="D394" s="146"/>
      <c r="E394" s="146"/>
      <c r="F394" s="146"/>
      <c r="G394" s="146"/>
      <c r="H394" s="146"/>
      <c r="I394" s="187"/>
      <c r="J394" s="146"/>
      <c r="K394" s="187"/>
      <c r="L394" s="146"/>
      <c r="M394" s="146"/>
      <c r="N394" s="205"/>
    </row>
    <row r="395" spans="1:18" s="176" customFormat="1" x14ac:dyDescent="0.25">
      <c r="B395" s="206"/>
      <c r="C395" s="146"/>
      <c r="D395" s="146"/>
      <c r="E395" s="146"/>
      <c r="F395" s="146"/>
      <c r="G395" s="146"/>
      <c r="H395" s="146"/>
      <c r="I395" s="187"/>
      <c r="J395" s="146"/>
      <c r="K395" s="187"/>
      <c r="L395" s="146"/>
      <c r="M395" s="146"/>
      <c r="N395" s="205"/>
    </row>
    <row r="396" spans="1:18" s="176" customFormat="1" x14ac:dyDescent="0.25">
      <c r="B396" s="206"/>
      <c r="C396" s="146"/>
      <c r="D396" s="146"/>
      <c r="E396" s="146"/>
      <c r="F396" s="146"/>
      <c r="G396" s="146"/>
      <c r="H396" s="146"/>
      <c r="I396" s="187"/>
      <c r="J396" s="146"/>
      <c r="K396" s="187"/>
      <c r="L396" s="146"/>
      <c r="M396" s="146"/>
      <c r="N396" s="205"/>
    </row>
    <row r="397" spans="1:18" s="176" customFormat="1" x14ac:dyDescent="0.25">
      <c r="B397" s="206"/>
      <c r="C397" s="146"/>
      <c r="D397" s="146"/>
      <c r="E397" s="146"/>
      <c r="F397" s="146"/>
      <c r="G397" s="146"/>
      <c r="H397" s="146"/>
      <c r="I397" s="187"/>
      <c r="J397" s="146"/>
      <c r="K397" s="187"/>
      <c r="L397" s="146"/>
      <c r="M397" s="146"/>
      <c r="N397" s="205"/>
    </row>
    <row r="398" spans="1:18" s="176" customFormat="1" x14ac:dyDescent="0.25">
      <c r="B398" s="206"/>
      <c r="C398" s="146"/>
      <c r="D398" s="146"/>
      <c r="E398" s="146"/>
      <c r="F398" s="146"/>
      <c r="G398" s="146"/>
      <c r="H398" s="146"/>
      <c r="I398" s="187"/>
      <c r="J398" s="146"/>
      <c r="K398" s="187"/>
      <c r="L398" s="146"/>
      <c r="M398" s="146"/>
      <c r="N398" s="205"/>
    </row>
    <row r="399" spans="1:18" s="176" customFormat="1" ht="21" x14ac:dyDescent="0.35">
      <c r="A399" s="275"/>
      <c r="B399" s="275"/>
      <c r="C399" s="275"/>
      <c r="D399" s="275"/>
      <c r="E399" s="275"/>
      <c r="F399" s="275"/>
      <c r="G399" s="275"/>
      <c r="H399" s="276"/>
      <c r="I399" s="146"/>
      <c r="J399" s="187"/>
      <c r="K399" s="146"/>
      <c r="L399" s="187"/>
      <c r="M399" s="146"/>
      <c r="N399" s="188"/>
    </row>
    <row r="400" spans="1:18" s="175" customFormat="1" x14ac:dyDescent="0.25">
      <c r="A400" s="216"/>
      <c r="B400" s="216"/>
      <c r="C400" s="215"/>
      <c r="D400" s="205"/>
      <c r="E400" s="269"/>
      <c r="F400" s="270"/>
      <c r="G400" s="270"/>
      <c r="H400" s="270"/>
      <c r="J400" s="189"/>
      <c r="K400" s="271"/>
      <c r="L400" s="272"/>
      <c r="M400" s="272"/>
      <c r="N400" s="180"/>
      <c r="O400" s="147"/>
      <c r="P400" s="147"/>
      <c r="Q400" s="147"/>
      <c r="R400" s="147"/>
    </row>
    <row r="401" spans="1:18" s="175" customFormat="1" x14ac:dyDescent="0.25">
      <c r="A401" s="201"/>
      <c r="B401" s="201"/>
      <c r="C401" s="217"/>
      <c r="D401" s="205"/>
      <c r="E401" s="269"/>
      <c r="F401" s="270"/>
      <c r="G401" s="270"/>
      <c r="H401" s="270"/>
      <c r="J401" s="189"/>
      <c r="K401" s="271"/>
      <c r="L401" s="272"/>
      <c r="M401" s="272"/>
      <c r="N401" s="180"/>
      <c r="O401" s="147"/>
      <c r="P401" s="147"/>
      <c r="Q401" s="147"/>
      <c r="R401" s="147"/>
    </row>
    <row r="402" spans="1:18" s="176" customFormat="1" x14ac:dyDescent="0.25">
      <c r="A402" s="201"/>
      <c r="B402" s="201"/>
      <c r="C402" s="217"/>
      <c r="D402" s="205"/>
      <c r="E402" s="269"/>
      <c r="F402" s="270"/>
      <c r="G402" s="270"/>
      <c r="H402" s="270"/>
      <c r="I402" s="146"/>
      <c r="J402" s="187"/>
      <c r="K402" s="271"/>
      <c r="L402" s="272"/>
      <c r="M402" s="272"/>
      <c r="N402" s="188"/>
    </row>
    <row r="403" spans="1:18" s="175" customFormat="1" x14ac:dyDescent="0.25">
      <c r="A403" s="216"/>
      <c r="B403" s="216"/>
      <c r="C403" s="215"/>
      <c r="D403" s="205"/>
      <c r="E403" s="269"/>
      <c r="F403" s="270"/>
      <c r="G403" s="270"/>
      <c r="H403" s="270"/>
      <c r="J403" s="187"/>
      <c r="K403" s="190"/>
      <c r="L403" s="189"/>
      <c r="N403" s="180"/>
      <c r="O403" s="147"/>
      <c r="P403" s="147"/>
      <c r="Q403" s="147"/>
      <c r="R403" s="147"/>
    </row>
    <row r="404" spans="1:18" s="176" customFormat="1" x14ac:dyDescent="0.25">
      <c r="A404" s="185"/>
      <c r="B404" s="185"/>
      <c r="C404" s="184"/>
      <c r="D404" s="186"/>
      <c r="E404" s="269"/>
      <c r="F404" s="270"/>
      <c r="G404" s="270"/>
      <c r="H404" s="270"/>
      <c r="I404" s="187"/>
      <c r="J404" s="187"/>
      <c r="K404" s="188"/>
      <c r="L404" s="187"/>
      <c r="M404" s="190"/>
      <c r="N404" s="180"/>
      <c r="O404" s="147"/>
      <c r="P404" s="147"/>
      <c r="Q404" s="147"/>
      <c r="R404" s="147"/>
    </row>
    <row r="405" spans="1:18" s="176" customFormat="1" x14ac:dyDescent="0.25">
      <c r="B405" s="206"/>
      <c r="C405" s="146"/>
      <c r="D405" s="146"/>
      <c r="E405" s="269"/>
      <c r="F405" s="270"/>
      <c r="G405" s="270"/>
      <c r="H405" s="270"/>
      <c r="I405" s="146"/>
      <c r="J405" s="187"/>
      <c r="K405" s="146"/>
      <c r="L405" s="187"/>
      <c r="M405" s="146"/>
      <c r="N405" s="188"/>
    </row>
    <row r="406" spans="1:18" s="176" customFormat="1" x14ac:dyDescent="0.25">
      <c r="B406" s="206"/>
      <c r="C406" s="146"/>
      <c r="D406" s="146"/>
      <c r="E406" s="269"/>
      <c r="F406" s="270"/>
      <c r="G406" s="270"/>
      <c r="H406" s="270"/>
      <c r="I406" s="146"/>
      <c r="J406" s="187"/>
      <c r="K406" s="146"/>
      <c r="L406" s="187"/>
      <c r="M406" s="146"/>
      <c r="N406" s="188"/>
    </row>
    <row r="407" spans="1:18" s="176" customFormat="1" x14ac:dyDescent="0.25">
      <c r="B407" s="206"/>
      <c r="C407" s="146"/>
      <c r="D407" s="146"/>
      <c r="E407" s="269"/>
      <c r="F407" s="270"/>
      <c r="G407" s="270"/>
      <c r="H407" s="270"/>
      <c r="I407" s="146"/>
      <c r="J407" s="187"/>
      <c r="K407" s="146"/>
      <c r="L407" s="187"/>
      <c r="M407" s="146"/>
      <c r="N407" s="188"/>
    </row>
    <row r="408" spans="1:18" s="176" customFormat="1" x14ac:dyDescent="0.25">
      <c r="B408" s="206"/>
      <c r="C408" s="146"/>
      <c r="D408" s="146"/>
      <c r="E408" s="269"/>
      <c r="F408" s="270"/>
      <c r="G408" s="270"/>
      <c r="H408" s="270"/>
      <c r="I408" s="146"/>
      <c r="J408" s="187"/>
      <c r="K408" s="146"/>
      <c r="L408" s="187"/>
      <c r="M408" s="146"/>
      <c r="N408" s="188"/>
    </row>
    <row r="409" spans="1:18" s="174" customFormat="1" x14ac:dyDescent="0.25">
      <c r="B409" s="46"/>
      <c r="C409" s="37"/>
      <c r="D409" s="37"/>
      <c r="E409" s="37"/>
      <c r="F409" s="37"/>
      <c r="G409" s="37"/>
      <c r="H409" s="33"/>
      <c r="I409" s="37"/>
      <c r="J409" s="38"/>
      <c r="K409" s="37"/>
      <c r="L409" s="38"/>
      <c r="M409" s="37"/>
      <c r="N409" s="33"/>
    </row>
  </sheetData>
  <sortState xmlns:xlrd2="http://schemas.microsoft.com/office/spreadsheetml/2017/richdata2" ref="A2:S245">
    <sortCondition ref="D2:D245"/>
    <sortCondition descending="1" ref="S2:S245"/>
  </sortState>
  <mergeCells count="15">
    <mergeCell ref="E407:H407"/>
    <mergeCell ref="E408:H408"/>
    <mergeCell ref="E402:H402"/>
    <mergeCell ref="K402:M402"/>
    <mergeCell ref="E403:H403"/>
    <mergeCell ref="E404:H404"/>
    <mergeCell ref="E405:H405"/>
    <mergeCell ref="E406:H406"/>
    <mergeCell ref="E401:H401"/>
    <mergeCell ref="K401:M401"/>
    <mergeCell ref="A344:D344"/>
    <mergeCell ref="A357:C357"/>
    <mergeCell ref="A399:H399"/>
    <mergeCell ref="E400:H400"/>
    <mergeCell ref="K400:M400"/>
  </mergeCells>
  <conditionalFormatting sqref="E182 E179 E159:E160 E115 E102 E99:E100 E34 E11 A158 A155 A30 C11 C33 C96 C93:C94 C107 C171 C168 C149 A90 A87:A88 A11">
    <cfRule type="cellIs" dxfId="8" priority="2" stopIfTrue="1" operator="lessThan">
      <formula>0</formula>
    </cfRule>
  </conditionalFormatting>
  <dataValidations count="1">
    <dataValidation type="decimal" operator="greaterThan" allowBlank="1" showInputMessage="1" showErrorMessage="1" sqref="G3:G147" xr:uid="{00000000-0002-0000-0200-000000000000}">
      <formula1>56</formula1>
    </dataValidation>
  </dataValidations>
  <pageMargins left="0.34" right="0.34" top="0.75" bottom="0.5" header="0.5" footer="0.5"/>
  <pageSetup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09"/>
  <sheetViews>
    <sheetView zoomScale="95" zoomScaleNormal="95" workbookViewId="0">
      <pane ySplit="1" topLeftCell="A2" activePane="bottomLeft" state="frozen"/>
      <selection pane="bottomLeft"/>
    </sheetView>
  </sheetViews>
  <sheetFormatPr defaultColWidth="10" defaultRowHeight="15.75" x14ac:dyDescent="0.25"/>
  <cols>
    <col min="1" max="1" width="17.140625" style="27" customWidth="1"/>
    <col min="2" max="2" width="12.85546875" style="73" customWidth="1"/>
    <col min="3" max="3" width="15.5703125" style="155" customWidth="1"/>
    <col min="4" max="4" width="4.42578125" style="155" bestFit="1" customWidth="1"/>
    <col min="5" max="5" width="9.5703125" style="155" bestFit="1" customWidth="1"/>
    <col min="6" max="6" width="8.5703125" style="155" customWidth="1"/>
    <col min="7" max="7" width="9.5703125" style="155" bestFit="1" customWidth="1"/>
    <col min="8" max="8" width="9.5703125" style="24" bestFit="1" customWidth="1"/>
    <col min="9" max="9" width="8.85546875" style="155" bestFit="1" customWidth="1"/>
    <col min="10" max="10" width="8.5703125" style="25" bestFit="1" customWidth="1"/>
    <col min="11" max="11" width="8.7109375" style="155" customWidth="1"/>
    <col min="12" max="12" width="9.140625" style="25" customWidth="1"/>
    <col min="13" max="13" width="10.42578125" style="155" customWidth="1"/>
    <col min="14" max="14" width="10.42578125" style="24" customWidth="1"/>
    <col min="15" max="15" width="7.85546875" style="27" customWidth="1"/>
    <col min="16" max="16" width="6.5703125" style="27" bestFit="1" customWidth="1"/>
    <col min="17" max="17" width="11.140625" style="27" customWidth="1"/>
    <col min="18" max="18" width="10.5703125" style="27" customWidth="1"/>
    <col min="19" max="19" width="8.42578125" style="27" bestFit="1" customWidth="1"/>
    <col min="20" max="20" width="11.5703125" style="27" customWidth="1"/>
    <col min="21" max="16384" width="10" style="27"/>
  </cols>
  <sheetData>
    <row r="1" spans="1:26" s="28" customFormat="1" ht="45" customHeight="1" x14ac:dyDescent="0.25">
      <c r="A1" s="64" t="s">
        <v>834</v>
      </c>
      <c r="B1" s="64" t="s">
        <v>2</v>
      </c>
      <c r="C1" s="65" t="s">
        <v>3</v>
      </c>
      <c r="D1" s="65" t="s">
        <v>4</v>
      </c>
      <c r="E1" s="65" t="s">
        <v>88</v>
      </c>
      <c r="F1" s="65" t="s">
        <v>89</v>
      </c>
      <c r="G1" s="65" t="s">
        <v>90</v>
      </c>
      <c r="H1" s="65" t="s">
        <v>91</v>
      </c>
      <c r="I1" s="63" t="s">
        <v>92</v>
      </c>
      <c r="J1" s="63" t="s">
        <v>85</v>
      </c>
      <c r="K1" s="65" t="s">
        <v>74</v>
      </c>
      <c r="L1" s="65" t="s">
        <v>75</v>
      </c>
      <c r="M1" s="65" t="s">
        <v>76</v>
      </c>
      <c r="N1" s="65" t="s">
        <v>77</v>
      </c>
      <c r="O1" s="63" t="s">
        <v>71</v>
      </c>
      <c r="P1" s="66" t="s">
        <v>66</v>
      </c>
      <c r="Q1" s="66" t="s">
        <v>70</v>
      </c>
      <c r="R1" s="65" t="s">
        <v>67</v>
      </c>
      <c r="S1" s="65" t="s">
        <v>15</v>
      </c>
      <c r="T1" s="65" t="s">
        <v>34</v>
      </c>
      <c r="U1" s="65" t="s">
        <v>35</v>
      </c>
      <c r="V1" s="65" t="s">
        <v>28</v>
      </c>
      <c r="W1" s="65" t="s">
        <v>29</v>
      </c>
      <c r="X1" s="65" t="s">
        <v>36</v>
      </c>
      <c r="Y1" s="65" t="s">
        <v>30</v>
      </c>
      <c r="Z1" s="65" t="s">
        <v>31</v>
      </c>
    </row>
    <row r="2" spans="1:26" s="232" customFormat="1" x14ac:dyDescent="0.25">
      <c r="A2" s="242" t="s">
        <v>159</v>
      </c>
      <c r="B2" s="242" t="s">
        <v>160</v>
      </c>
      <c r="C2" s="242" t="s">
        <v>124</v>
      </c>
      <c r="D2" s="229" t="s">
        <v>16</v>
      </c>
      <c r="E2" s="230">
        <v>34</v>
      </c>
      <c r="F2" s="230">
        <v>37</v>
      </c>
      <c r="G2" s="230">
        <v>37</v>
      </c>
      <c r="H2" s="230">
        <v>39</v>
      </c>
      <c r="I2" s="231">
        <f t="shared" ref="I2:I65" si="0">AVERAGE(E2,F2,G2,H2)</f>
        <v>36.75</v>
      </c>
      <c r="J2" s="231">
        <f t="shared" ref="J2:J65" si="1">I2*2</f>
        <v>73.5</v>
      </c>
      <c r="K2" s="230">
        <v>70</v>
      </c>
      <c r="L2" s="230">
        <v>79</v>
      </c>
      <c r="M2" s="232">
        <v>76</v>
      </c>
      <c r="N2" s="233"/>
      <c r="O2" s="234">
        <f t="shared" ref="O2:O65" si="2">AVERAGE(K2,L2,M2,N2)</f>
        <v>75</v>
      </c>
      <c r="P2" s="233">
        <v>40</v>
      </c>
      <c r="Q2" s="233">
        <v>45</v>
      </c>
      <c r="R2" s="232">
        <v>43</v>
      </c>
      <c r="S2" s="234">
        <f t="shared" ref="S2:S65" si="3">SUM(J2 + O2 +P2 + Q2 + R2)</f>
        <v>276.5</v>
      </c>
      <c r="T2" s="237" t="b">
        <f t="shared" ref="T2:T65" si="4">IF(J2,J2&gt;=56,J2&lt;56)</f>
        <v>1</v>
      </c>
      <c r="U2" s="237" t="b">
        <f t="shared" ref="U2:U65" si="5">IF(O2,O2&gt;=56,O2&lt;56)</f>
        <v>1</v>
      </c>
      <c r="V2" s="238" t="b">
        <f t="shared" ref="V2:V65" si="6">IF(P2,P2=40)</f>
        <v>1</v>
      </c>
      <c r="W2" s="238" t="b">
        <f t="shared" ref="W2:W65" si="7">IF(Q2,Q2&gt;=32,Q2&lt;32)</f>
        <v>1</v>
      </c>
      <c r="X2" s="238" t="b">
        <f t="shared" ref="X2:X65" si="8">IF(R2,R2&gt;=35,R2&lt;35)</f>
        <v>1</v>
      </c>
      <c r="Y2" s="238" t="b">
        <f t="shared" ref="Y2:Y7" si="9">IF(S2,S2&gt;=207,S2&lt;207)</f>
        <v>1</v>
      </c>
      <c r="Z2" s="238" t="b">
        <f t="shared" ref="Z2:Z65" si="10">AND(T2:Y2)</f>
        <v>1</v>
      </c>
    </row>
    <row r="3" spans="1:26" s="232" customFormat="1" x14ac:dyDescent="0.25">
      <c r="A3" s="242" t="s">
        <v>643</v>
      </c>
      <c r="B3" s="242" t="s">
        <v>371</v>
      </c>
      <c r="C3" s="242" t="s">
        <v>175</v>
      </c>
      <c r="D3" s="229" t="s">
        <v>24</v>
      </c>
      <c r="E3" s="230">
        <v>32</v>
      </c>
      <c r="F3" s="230">
        <v>38</v>
      </c>
      <c r="G3" s="230">
        <v>38</v>
      </c>
      <c r="H3" s="230">
        <v>37</v>
      </c>
      <c r="I3" s="231">
        <f t="shared" si="0"/>
        <v>36.25</v>
      </c>
      <c r="J3" s="231">
        <f t="shared" si="1"/>
        <v>72.5</v>
      </c>
      <c r="K3" s="230">
        <v>71</v>
      </c>
      <c r="L3" s="230">
        <v>71</v>
      </c>
      <c r="M3" s="232">
        <v>77</v>
      </c>
      <c r="N3" s="233"/>
      <c r="O3" s="234">
        <f t="shared" si="2"/>
        <v>73</v>
      </c>
      <c r="P3" s="233">
        <v>40</v>
      </c>
      <c r="Q3" s="235">
        <v>43</v>
      </c>
      <c r="R3" s="233">
        <v>46</v>
      </c>
      <c r="S3" s="234">
        <f t="shared" si="3"/>
        <v>274.5</v>
      </c>
      <c r="T3" s="237" t="b">
        <f t="shared" si="4"/>
        <v>1</v>
      </c>
      <c r="U3" s="237" t="b">
        <f t="shared" si="5"/>
        <v>1</v>
      </c>
      <c r="V3" s="238" t="b">
        <f t="shared" si="6"/>
        <v>1</v>
      </c>
      <c r="W3" s="238" t="b">
        <f t="shared" si="7"/>
        <v>1</v>
      </c>
      <c r="X3" s="238" t="b">
        <f t="shared" si="8"/>
        <v>1</v>
      </c>
      <c r="Y3" s="238" t="b">
        <f t="shared" si="9"/>
        <v>1</v>
      </c>
      <c r="Z3" s="238" t="b">
        <f t="shared" si="10"/>
        <v>1</v>
      </c>
    </row>
    <row r="4" spans="1:26" s="232" customFormat="1" x14ac:dyDescent="0.25">
      <c r="A4" s="242" t="s">
        <v>421</v>
      </c>
      <c r="B4" s="242" t="s">
        <v>422</v>
      </c>
      <c r="C4" s="242" t="s">
        <v>113</v>
      </c>
      <c r="D4" s="229" t="s">
        <v>22</v>
      </c>
      <c r="E4" s="230">
        <v>36</v>
      </c>
      <c r="F4" s="230">
        <v>38</v>
      </c>
      <c r="G4" s="230">
        <v>35</v>
      </c>
      <c r="H4" s="230">
        <v>37</v>
      </c>
      <c r="I4" s="231">
        <f t="shared" si="0"/>
        <v>36.5</v>
      </c>
      <c r="J4" s="231">
        <f t="shared" si="1"/>
        <v>73</v>
      </c>
      <c r="K4" s="230">
        <v>74</v>
      </c>
      <c r="L4" s="230">
        <v>71</v>
      </c>
      <c r="M4" s="232">
        <v>74</v>
      </c>
      <c r="N4" s="233"/>
      <c r="O4" s="234">
        <f t="shared" si="2"/>
        <v>73</v>
      </c>
      <c r="P4" s="233">
        <v>40</v>
      </c>
      <c r="Q4" s="235">
        <v>42</v>
      </c>
      <c r="R4" s="232">
        <v>44</v>
      </c>
      <c r="S4" s="234">
        <f t="shared" si="3"/>
        <v>272</v>
      </c>
      <c r="T4" s="237" t="b">
        <f t="shared" si="4"/>
        <v>1</v>
      </c>
      <c r="U4" s="237" t="b">
        <f t="shared" si="5"/>
        <v>1</v>
      </c>
      <c r="V4" s="238" t="b">
        <f t="shared" si="6"/>
        <v>1</v>
      </c>
      <c r="W4" s="238" t="b">
        <f t="shared" si="7"/>
        <v>1</v>
      </c>
      <c r="X4" s="238" t="b">
        <f t="shared" si="8"/>
        <v>1</v>
      </c>
      <c r="Y4" s="238" t="b">
        <f t="shared" si="9"/>
        <v>1</v>
      </c>
      <c r="Z4" s="238" t="b">
        <f t="shared" si="10"/>
        <v>1</v>
      </c>
    </row>
    <row r="5" spans="1:26" s="232" customFormat="1" x14ac:dyDescent="0.25">
      <c r="A5" s="242" t="s">
        <v>622</v>
      </c>
      <c r="B5" s="242" t="s">
        <v>623</v>
      </c>
      <c r="C5" s="242" t="s">
        <v>149</v>
      </c>
      <c r="D5" s="229" t="s">
        <v>24</v>
      </c>
      <c r="E5" s="230">
        <v>34</v>
      </c>
      <c r="F5" s="230">
        <v>38</v>
      </c>
      <c r="G5" s="230">
        <v>38</v>
      </c>
      <c r="H5" s="230">
        <v>37</v>
      </c>
      <c r="I5" s="231">
        <f t="shared" si="0"/>
        <v>36.75</v>
      </c>
      <c r="J5" s="231">
        <f t="shared" si="1"/>
        <v>73.5</v>
      </c>
      <c r="K5" s="230">
        <v>74</v>
      </c>
      <c r="L5" s="230">
        <v>78</v>
      </c>
      <c r="M5" s="232">
        <v>73</v>
      </c>
      <c r="N5" s="233"/>
      <c r="O5" s="234">
        <f t="shared" si="2"/>
        <v>75</v>
      </c>
      <c r="P5" s="233">
        <v>40</v>
      </c>
      <c r="Q5" s="235">
        <v>39</v>
      </c>
      <c r="R5" s="233">
        <v>44</v>
      </c>
      <c r="S5" s="234">
        <f t="shared" si="3"/>
        <v>271.5</v>
      </c>
      <c r="T5" s="237" t="b">
        <f t="shared" si="4"/>
        <v>1</v>
      </c>
      <c r="U5" s="237" t="b">
        <f t="shared" si="5"/>
        <v>1</v>
      </c>
      <c r="V5" s="238" t="b">
        <f t="shared" si="6"/>
        <v>1</v>
      </c>
      <c r="W5" s="238" t="b">
        <f t="shared" si="7"/>
        <v>1</v>
      </c>
      <c r="X5" s="238" t="b">
        <f t="shared" si="8"/>
        <v>1</v>
      </c>
      <c r="Y5" s="238" t="b">
        <f t="shared" si="9"/>
        <v>1</v>
      </c>
      <c r="Z5" s="238" t="b">
        <f t="shared" si="10"/>
        <v>1</v>
      </c>
    </row>
    <row r="6" spans="1:26" s="232" customFormat="1" x14ac:dyDescent="0.25">
      <c r="A6" s="242" t="s">
        <v>198</v>
      </c>
      <c r="B6" s="242" t="s">
        <v>199</v>
      </c>
      <c r="C6" s="242" t="s">
        <v>181</v>
      </c>
      <c r="D6" s="229" t="s">
        <v>19</v>
      </c>
      <c r="E6" s="230">
        <v>36</v>
      </c>
      <c r="F6" s="230">
        <v>40</v>
      </c>
      <c r="G6" s="230">
        <v>37</v>
      </c>
      <c r="H6" s="230">
        <v>39</v>
      </c>
      <c r="I6" s="231">
        <f t="shared" si="0"/>
        <v>38</v>
      </c>
      <c r="J6" s="231">
        <f t="shared" si="1"/>
        <v>76</v>
      </c>
      <c r="K6" s="230">
        <v>57</v>
      </c>
      <c r="L6" s="230">
        <v>74</v>
      </c>
      <c r="M6" s="232">
        <v>72</v>
      </c>
      <c r="N6" s="233"/>
      <c r="O6" s="234">
        <f t="shared" si="2"/>
        <v>67.67</v>
      </c>
      <c r="P6" s="233">
        <v>40</v>
      </c>
      <c r="Q6" s="233">
        <v>45</v>
      </c>
      <c r="R6" s="232">
        <v>42</v>
      </c>
      <c r="S6" s="234">
        <f t="shared" si="3"/>
        <v>270.67</v>
      </c>
      <c r="T6" s="237" t="b">
        <f t="shared" si="4"/>
        <v>1</v>
      </c>
      <c r="U6" s="237" t="b">
        <f t="shared" si="5"/>
        <v>1</v>
      </c>
      <c r="V6" s="238" t="b">
        <f t="shared" si="6"/>
        <v>1</v>
      </c>
      <c r="W6" s="238" t="b">
        <f t="shared" si="7"/>
        <v>1</v>
      </c>
      <c r="X6" s="238" t="b">
        <f t="shared" si="8"/>
        <v>1</v>
      </c>
      <c r="Y6" s="238" t="b">
        <f t="shared" si="9"/>
        <v>1</v>
      </c>
      <c r="Z6" s="238" t="b">
        <f t="shared" si="10"/>
        <v>1</v>
      </c>
    </row>
    <row r="7" spans="1:26" s="232" customFormat="1" x14ac:dyDescent="0.25">
      <c r="A7" s="243" t="s">
        <v>825</v>
      </c>
      <c r="B7" s="242" t="s">
        <v>260</v>
      </c>
      <c r="C7" s="242" t="s">
        <v>149</v>
      </c>
      <c r="D7" s="229" t="s">
        <v>19</v>
      </c>
      <c r="E7" s="230">
        <v>31</v>
      </c>
      <c r="F7" s="230">
        <v>37</v>
      </c>
      <c r="G7" s="230">
        <v>36</v>
      </c>
      <c r="H7" s="230">
        <v>37</v>
      </c>
      <c r="I7" s="231">
        <f t="shared" si="0"/>
        <v>35.25</v>
      </c>
      <c r="J7" s="231">
        <f t="shared" si="1"/>
        <v>70.5</v>
      </c>
      <c r="K7" s="230">
        <v>79</v>
      </c>
      <c r="L7" s="230">
        <v>76</v>
      </c>
      <c r="M7" s="232">
        <v>76</v>
      </c>
      <c r="N7" s="233"/>
      <c r="O7" s="234">
        <f t="shared" si="2"/>
        <v>77</v>
      </c>
      <c r="P7" s="233">
        <v>40</v>
      </c>
      <c r="Q7" s="233">
        <v>38</v>
      </c>
      <c r="R7" s="232">
        <v>45</v>
      </c>
      <c r="S7" s="234">
        <f t="shared" si="3"/>
        <v>270.5</v>
      </c>
      <c r="T7" s="237" t="b">
        <f t="shared" si="4"/>
        <v>1</v>
      </c>
      <c r="U7" s="237" t="b">
        <f t="shared" si="5"/>
        <v>1</v>
      </c>
      <c r="V7" s="238" t="b">
        <f t="shared" si="6"/>
        <v>1</v>
      </c>
      <c r="W7" s="238" t="b">
        <f t="shared" si="7"/>
        <v>1</v>
      </c>
      <c r="X7" s="238" t="b">
        <f t="shared" si="8"/>
        <v>1</v>
      </c>
      <c r="Y7" s="238" t="b">
        <f t="shared" si="9"/>
        <v>1</v>
      </c>
      <c r="Z7" s="238" t="b">
        <f t="shared" si="10"/>
        <v>1</v>
      </c>
    </row>
    <row r="8" spans="1:26" s="232" customFormat="1" x14ac:dyDescent="0.25">
      <c r="A8" s="242" t="s">
        <v>731</v>
      </c>
      <c r="B8" s="242" t="s">
        <v>732</v>
      </c>
      <c r="C8" s="242" t="s">
        <v>175</v>
      </c>
      <c r="D8" s="229" t="s">
        <v>25</v>
      </c>
      <c r="E8" s="230">
        <v>38</v>
      </c>
      <c r="F8" s="230">
        <v>34</v>
      </c>
      <c r="G8" s="230">
        <v>36</v>
      </c>
      <c r="H8" s="230">
        <v>38</v>
      </c>
      <c r="I8" s="231">
        <f t="shared" si="0"/>
        <v>36.5</v>
      </c>
      <c r="J8" s="231">
        <f t="shared" si="1"/>
        <v>73</v>
      </c>
      <c r="K8" s="230">
        <v>72</v>
      </c>
      <c r="L8" s="230">
        <v>76</v>
      </c>
      <c r="M8" s="232">
        <v>64</v>
      </c>
      <c r="N8" s="233"/>
      <c r="O8" s="234">
        <f t="shared" si="2"/>
        <v>70.67</v>
      </c>
      <c r="P8" s="233">
        <v>40</v>
      </c>
      <c r="Q8" s="235">
        <v>42.5</v>
      </c>
      <c r="R8" s="233">
        <v>44</v>
      </c>
      <c r="S8" s="234">
        <f t="shared" si="3"/>
        <v>270.17</v>
      </c>
      <c r="T8" s="237" t="b">
        <f t="shared" si="4"/>
        <v>1</v>
      </c>
      <c r="U8" s="237" t="b">
        <f t="shared" si="5"/>
        <v>1</v>
      </c>
      <c r="V8" s="238" t="b">
        <f t="shared" si="6"/>
        <v>1</v>
      </c>
      <c r="W8" s="238" t="b">
        <f t="shared" si="7"/>
        <v>1</v>
      </c>
      <c r="X8" s="238" t="b">
        <f t="shared" si="8"/>
        <v>1</v>
      </c>
      <c r="Y8" s="238" t="b">
        <f>IF(S8,S8&gt;=200,S8&lt;200)</f>
        <v>1</v>
      </c>
      <c r="Z8" s="238" t="b">
        <f t="shared" si="10"/>
        <v>1</v>
      </c>
    </row>
    <row r="9" spans="1:26" s="232" customFormat="1" x14ac:dyDescent="0.25">
      <c r="A9" s="242" t="s">
        <v>373</v>
      </c>
      <c r="B9" s="242" t="s">
        <v>374</v>
      </c>
      <c r="C9" s="242" t="s">
        <v>171</v>
      </c>
      <c r="D9" s="229" t="s">
        <v>21</v>
      </c>
      <c r="E9" s="230">
        <v>38</v>
      </c>
      <c r="F9" s="230">
        <v>36</v>
      </c>
      <c r="G9" s="230">
        <v>38</v>
      </c>
      <c r="H9" s="230">
        <v>39</v>
      </c>
      <c r="I9" s="231">
        <f t="shared" si="0"/>
        <v>37.75</v>
      </c>
      <c r="J9" s="231">
        <f t="shared" si="1"/>
        <v>75.5</v>
      </c>
      <c r="K9" s="230">
        <v>74</v>
      </c>
      <c r="L9" s="230">
        <v>72</v>
      </c>
      <c r="M9" s="232">
        <v>77</v>
      </c>
      <c r="N9" s="233"/>
      <c r="O9" s="234">
        <f t="shared" si="2"/>
        <v>74.33</v>
      </c>
      <c r="P9" s="233">
        <v>40</v>
      </c>
      <c r="Q9" s="235">
        <v>36.5</v>
      </c>
      <c r="R9" s="232">
        <v>43</v>
      </c>
      <c r="S9" s="234">
        <f t="shared" si="3"/>
        <v>269.33</v>
      </c>
      <c r="T9" s="237" t="b">
        <f t="shared" si="4"/>
        <v>1</v>
      </c>
      <c r="U9" s="237" t="b">
        <f t="shared" si="5"/>
        <v>1</v>
      </c>
      <c r="V9" s="238" t="b">
        <f t="shared" si="6"/>
        <v>1</v>
      </c>
      <c r="W9" s="238" t="b">
        <f t="shared" si="7"/>
        <v>1</v>
      </c>
      <c r="X9" s="238" t="b">
        <f t="shared" si="8"/>
        <v>1</v>
      </c>
      <c r="Y9" s="238" t="b">
        <f>IF(S9,S9&gt;=207,S9&lt;207)</f>
        <v>1</v>
      </c>
      <c r="Z9" s="238" t="b">
        <f t="shared" si="10"/>
        <v>1</v>
      </c>
    </row>
    <row r="10" spans="1:26" s="232" customFormat="1" x14ac:dyDescent="0.25">
      <c r="A10" s="242" t="s">
        <v>306</v>
      </c>
      <c r="B10" s="242" t="s">
        <v>307</v>
      </c>
      <c r="C10" s="242" t="s">
        <v>132</v>
      </c>
      <c r="D10" s="229" t="s">
        <v>20</v>
      </c>
      <c r="E10" s="230">
        <v>36</v>
      </c>
      <c r="F10" s="230">
        <v>36</v>
      </c>
      <c r="G10" s="230">
        <v>36</v>
      </c>
      <c r="H10" s="230">
        <v>38</v>
      </c>
      <c r="I10" s="231">
        <f t="shared" si="0"/>
        <v>36.5</v>
      </c>
      <c r="J10" s="231">
        <f t="shared" si="1"/>
        <v>73</v>
      </c>
      <c r="K10" s="230">
        <v>73</v>
      </c>
      <c r="L10" s="230">
        <v>67</v>
      </c>
      <c r="M10" s="232">
        <v>72</v>
      </c>
      <c r="N10" s="233"/>
      <c r="O10" s="234">
        <f t="shared" si="2"/>
        <v>70.67</v>
      </c>
      <c r="P10" s="233">
        <v>40</v>
      </c>
      <c r="Q10" s="235">
        <v>41</v>
      </c>
      <c r="R10" s="232">
        <v>43</v>
      </c>
      <c r="S10" s="234">
        <f t="shared" si="3"/>
        <v>267.67</v>
      </c>
      <c r="T10" s="237" t="b">
        <f t="shared" si="4"/>
        <v>1</v>
      </c>
      <c r="U10" s="237" t="b">
        <f t="shared" si="5"/>
        <v>1</v>
      </c>
      <c r="V10" s="238" t="b">
        <f t="shared" si="6"/>
        <v>1</v>
      </c>
      <c r="W10" s="238" t="b">
        <f t="shared" si="7"/>
        <v>1</v>
      </c>
      <c r="X10" s="238" t="b">
        <f t="shared" si="8"/>
        <v>1</v>
      </c>
      <c r="Y10" s="238" t="b">
        <f>IF(S10,S10&gt;=207,S10&lt;207)</f>
        <v>1</v>
      </c>
      <c r="Z10" s="238" t="b">
        <f t="shared" si="10"/>
        <v>1</v>
      </c>
    </row>
    <row r="11" spans="1:26" s="232" customFormat="1" x14ac:dyDescent="0.25">
      <c r="A11" s="242" t="s">
        <v>314</v>
      </c>
      <c r="B11" s="242" t="s">
        <v>315</v>
      </c>
      <c r="C11" s="242" t="s">
        <v>128</v>
      </c>
      <c r="D11" s="229" t="s">
        <v>20</v>
      </c>
      <c r="E11" s="230">
        <v>37</v>
      </c>
      <c r="F11" s="230">
        <v>36</v>
      </c>
      <c r="G11" s="230">
        <v>36</v>
      </c>
      <c r="H11" s="230">
        <v>38</v>
      </c>
      <c r="I11" s="231">
        <f t="shared" si="0"/>
        <v>36.75</v>
      </c>
      <c r="J11" s="231">
        <f t="shared" si="1"/>
        <v>73.5</v>
      </c>
      <c r="K11" s="230">
        <v>67</v>
      </c>
      <c r="L11" s="230">
        <v>75</v>
      </c>
      <c r="M11" s="232">
        <v>76</v>
      </c>
      <c r="N11" s="233"/>
      <c r="O11" s="234">
        <f t="shared" si="2"/>
        <v>72.67</v>
      </c>
      <c r="P11" s="233">
        <v>40</v>
      </c>
      <c r="Q11" s="235">
        <v>44</v>
      </c>
      <c r="R11" s="232">
        <v>37</v>
      </c>
      <c r="S11" s="234">
        <f t="shared" si="3"/>
        <v>267.17</v>
      </c>
      <c r="T11" s="237" t="b">
        <f t="shared" si="4"/>
        <v>1</v>
      </c>
      <c r="U11" s="237" t="b">
        <f t="shared" si="5"/>
        <v>1</v>
      </c>
      <c r="V11" s="238" t="b">
        <f t="shared" si="6"/>
        <v>1</v>
      </c>
      <c r="W11" s="238" t="b">
        <f t="shared" si="7"/>
        <v>1</v>
      </c>
      <c r="X11" s="238" t="b">
        <f t="shared" si="8"/>
        <v>1</v>
      </c>
      <c r="Y11" s="238" t="b">
        <f>IF(S11,S11&gt;=207,S11&lt;207)</f>
        <v>1</v>
      </c>
      <c r="Z11" s="238" t="b">
        <f t="shared" si="10"/>
        <v>1</v>
      </c>
    </row>
    <row r="12" spans="1:26" s="232" customFormat="1" x14ac:dyDescent="0.25">
      <c r="A12" s="242" t="s">
        <v>694</v>
      </c>
      <c r="B12" s="242" t="s">
        <v>695</v>
      </c>
      <c r="C12" s="242" t="s">
        <v>175</v>
      </c>
      <c r="D12" s="229" t="s">
        <v>25</v>
      </c>
      <c r="E12" s="230">
        <v>39</v>
      </c>
      <c r="F12" s="230">
        <v>37</v>
      </c>
      <c r="G12" s="230">
        <v>39</v>
      </c>
      <c r="H12" s="230">
        <v>39</v>
      </c>
      <c r="I12" s="231">
        <f t="shared" si="0"/>
        <v>38.5</v>
      </c>
      <c r="J12" s="231">
        <f t="shared" si="1"/>
        <v>77</v>
      </c>
      <c r="K12" s="230">
        <v>57</v>
      </c>
      <c r="L12" s="230">
        <v>73</v>
      </c>
      <c r="M12" s="232">
        <v>76</v>
      </c>
      <c r="N12" s="233"/>
      <c r="O12" s="234">
        <f t="shared" si="2"/>
        <v>68.67</v>
      </c>
      <c r="P12" s="233">
        <v>40</v>
      </c>
      <c r="Q12" s="235">
        <v>42</v>
      </c>
      <c r="R12" s="233">
        <v>39</v>
      </c>
      <c r="S12" s="234">
        <f t="shared" si="3"/>
        <v>266.67</v>
      </c>
      <c r="T12" s="237" t="b">
        <f t="shared" si="4"/>
        <v>1</v>
      </c>
      <c r="U12" s="237" t="b">
        <f t="shared" si="5"/>
        <v>1</v>
      </c>
      <c r="V12" s="238" t="b">
        <f t="shared" si="6"/>
        <v>1</v>
      </c>
      <c r="W12" s="238" t="b">
        <f t="shared" si="7"/>
        <v>1</v>
      </c>
      <c r="X12" s="238" t="b">
        <f t="shared" si="8"/>
        <v>1</v>
      </c>
      <c r="Y12" s="238" t="b">
        <f>IF(S12,S12&gt;=200,S12&lt;200)</f>
        <v>1</v>
      </c>
      <c r="Z12" s="238" t="b">
        <f t="shared" si="10"/>
        <v>1</v>
      </c>
    </row>
    <row r="13" spans="1:26" s="232" customFormat="1" x14ac:dyDescent="0.25">
      <c r="A13" s="242" t="s">
        <v>797</v>
      </c>
      <c r="B13" s="242" t="s">
        <v>798</v>
      </c>
      <c r="C13" s="242" t="s">
        <v>175</v>
      </c>
      <c r="D13" s="229" t="s">
        <v>26</v>
      </c>
      <c r="E13" s="230">
        <v>32</v>
      </c>
      <c r="F13" s="230">
        <v>39</v>
      </c>
      <c r="G13" s="230">
        <v>39</v>
      </c>
      <c r="H13" s="230">
        <v>37</v>
      </c>
      <c r="I13" s="231">
        <f t="shared" si="0"/>
        <v>36.75</v>
      </c>
      <c r="J13" s="231">
        <f t="shared" si="1"/>
        <v>73.5</v>
      </c>
      <c r="K13" s="230">
        <v>68</v>
      </c>
      <c r="L13" s="230">
        <v>67</v>
      </c>
      <c r="M13" s="232">
        <v>77</v>
      </c>
      <c r="N13" s="233"/>
      <c r="O13" s="234">
        <f t="shared" si="2"/>
        <v>70.67</v>
      </c>
      <c r="P13" s="233">
        <v>40</v>
      </c>
      <c r="Q13" s="235">
        <v>40</v>
      </c>
      <c r="R13" s="232">
        <v>42</v>
      </c>
      <c r="S13" s="234">
        <f t="shared" si="3"/>
        <v>266.17</v>
      </c>
      <c r="T13" s="237" t="b">
        <f t="shared" si="4"/>
        <v>1</v>
      </c>
      <c r="U13" s="237" t="b">
        <f t="shared" si="5"/>
        <v>1</v>
      </c>
      <c r="V13" s="238" t="b">
        <f t="shared" si="6"/>
        <v>1</v>
      </c>
      <c r="W13" s="238" t="b">
        <f t="shared" si="7"/>
        <v>1</v>
      </c>
      <c r="X13" s="238" t="b">
        <f t="shared" si="8"/>
        <v>1</v>
      </c>
      <c r="Y13" s="238" t="b">
        <f>IF(S13,S13&gt;=200,S13&lt;200)</f>
        <v>1</v>
      </c>
      <c r="Z13" s="238" t="b">
        <f t="shared" si="10"/>
        <v>1</v>
      </c>
    </row>
    <row r="14" spans="1:26" s="232" customFormat="1" x14ac:dyDescent="0.25">
      <c r="A14" s="242" t="s">
        <v>722</v>
      </c>
      <c r="B14" s="242" t="s">
        <v>723</v>
      </c>
      <c r="C14" s="242" t="s">
        <v>136</v>
      </c>
      <c r="D14" s="229" t="s">
        <v>25</v>
      </c>
      <c r="E14" s="230">
        <v>36</v>
      </c>
      <c r="F14" s="230">
        <v>34</v>
      </c>
      <c r="G14" s="230">
        <v>37</v>
      </c>
      <c r="H14" s="230">
        <v>36</v>
      </c>
      <c r="I14" s="231">
        <f t="shared" si="0"/>
        <v>35.75</v>
      </c>
      <c r="J14" s="231">
        <f t="shared" si="1"/>
        <v>71.5</v>
      </c>
      <c r="K14" s="230">
        <v>59</v>
      </c>
      <c r="L14" s="230">
        <v>74</v>
      </c>
      <c r="M14" s="232">
        <v>65</v>
      </c>
      <c r="N14" s="233"/>
      <c r="O14" s="234">
        <f t="shared" si="2"/>
        <v>66</v>
      </c>
      <c r="P14" s="233">
        <v>40</v>
      </c>
      <c r="Q14" s="235">
        <v>44</v>
      </c>
      <c r="R14" s="233">
        <v>44</v>
      </c>
      <c r="S14" s="234">
        <f t="shared" si="3"/>
        <v>265.5</v>
      </c>
      <c r="T14" s="237" t="b">
        <f t="shared" si="4"/>
        <v>1</v>
      </c>
      <c r="U14" s="237" t="b">
        <f t="shared" si="5"/>
        <v>1</v>
      </c>
      <c r="V14" s="238" t="b">
        <f t="shared" si="6"/>
        <v>1</v>
      </c>
      <c r="W14" s="238" t="b">
        <f t="shared" si="7"/>
        <v>1</v>
      </c>
      <c r="X14" s="238" t="b">
        <f t="shared" si="8"/>
        <v>1</v>
      </c>
      <c r="Y14" s="238" t="b">
        <f>IF(S14,S14&gt;=200,S14&lt;200)</f>
        <v>1</v>
      </c>
      <c r="Z14" s="238" t="b">
        <f t="shared" si="10"/>
        <v>1</v>
      </c>
    </row>
    <row r="15" spans="1:26" s="232" customFormat="1" x14ac:dyDescent="0.25">
      <c r="A15" s="242" t="s">
        <v>734</v>
      </c>
      <c r="B15" s="242" t="s">
        <v>603</v>
      </c>
      <c r="C15" s="242" t="s">
        <v>113</v>
      </c>
      <c r="D15" s="229" t="s">
        <v>25</v>
      </c>
      <c r="E15" s="230">
        <v>34</v>
      </c>
      <c r="F15" s="230">
        <v>33</v>
      </c>
      <c r="G15" s="230">
        <v>36</v>
      </c>
      <c r="H15" s="230">
        <v>37</v>
      </c>
      <c r="I15" s="231">
        <f t="shared" si="0"/>
        <v>35</v>
      </c>
      <c r="J15" s="231">
        <f t="shared" si="1"/>
        <v>70</v>
      </c>
      <c r="K15" s="230">
        <v>74</v>
      </c>
      <c r="L15" s="230">
        <v>72</v>
      </c>
      <c r="M15" s="232">
        <v>75</v>
      </c>
      <c r="N15" s="233"/>
      <c r="O15" s="234">
        <f t="shared" si="2"/>
        <v>73.67</v>
      </c>
      <c r="P15" s="233">
        <v>40</v>
      </c>
      <c r="Q15" s="235">
        <v>39</v>
      </c>
      <c r="R15" s="233">
        <v>42</v>
      </c>
      <c r="S15" s="234">
        <f t="shared" si="3"/>
        <v>264.67</v>
      </c>
      <c r="T15" s="237" t="b">
        <f t="shared" si="4"/>
        <v>1</v>
      </c>
      <c r="U15" s="237" t="b">
        <f t="shared" si="5"/>
        <v>1</v>
      </c>
      <c r="V15" s="238" t="b">
        <f t="shared" si="6"/>
        <v>1</v>
      </c>
      <c r="W15" s="238" t="b">
        <f t="shared" si="7"/>
        <v>1</v>
      </c>
      <c r="X15" s="238" t="b">
        <f t="shared" si="8"/>
        <v>1</v>
      </c>
      <c r="Y15" s="238" t="b">
        <f>IF(S15,S15&gt;=200,S15&lt;200)</f>
        <v>1</v>
      </c>
      <c r="Z15" s="238" t="b">
        <f t="shared" si="10"/>
        <v>1</v>
      </c>
    </row>
    <row r="16" spans="1:26" s="232" customFormat="1" x14ac:dyDescent="0.25">
      <c r="A16" s="242" t="s">
        <v>311</v>
      </c>
      <c r="B16" s="242" t="s">
        <v>312</v>
      </c>
      <c r="C16" s="242" t="s">
        <v>136</v>
      </c>
      <c r="D16" s="229" t="s">
        <v>20</v>
      </c>
      <c r="E16" s="230">
        <v>36</v>
      </c>
      <c r="F16" s="230">
        <v>33</v>
      </c>
      <c r="G16" s="230">
        <v>38</v>
      </c>
      <c r="H16" s="230">
        <v>35</v>
      </c>
      <c r="I16" s="231">
        <f t="shared" si="0"/>
        <v>35.5</v>
      </c>
      <c r="J16" s="231">
        <f t="shared" si="1"/>
        <v>71</v>
      </c>
      <c r="K16" s="230">
        <v>69</v>
      </c>
      <c r="L16" s="230">
        <v>74</v>
      </c>
      <c r="M16" s="232">
        <v>70</v>
      </c>
      <c r="N16" s="233"/>
      <c r="O16" s="234">
        <f t="shared" si="2"/>
        <v>71</v>
      </c>
      <c r="P16" s="233">
        <v>40</v>
      </c>
      <c r="Q16" s="235">
        <v>42.5</v>
      </c>
      <c r="R16" s="232">
        <v>40</v>
      </c>
      <c r="S16" s="234">
        <f t="shared" si="3"/>
        <v>264.5</v>
      </c>
      <c r="T16" s="237" t="b">
        <f t="shared" si="4"/>
        <v>1</v>
      </c>
      <c r="U16" s="237" t="b">
        <f t="shared" si="5"/>
        <v>1</v>
      </c>
      <c r="V16" s="238" t="b">
        <f t="shared" si="6"/>
        <v>1</v>
      </c>
      <c r="W16" s="238" t="b">
        <f t="shared" si="7"/>
        <v>1</v>
      </c>
      <c r="X16" s="238" t="b">
        <f t="shared" si="8"/>
        <v>1</v>
      </c>
      <c r="Y16" s="238" t="b">
        <f t="shared" ref="Y16:Y35" si="11">IF(S16,S16&gt;=207,S16&lt;207)</f>
        <v>1</v>
      </c>
      <c r="Z16" s="238" t="b">
        <f t="shared" si="10"/>
        <v>1</v>
      </c>
    </row>
    <row r="17" spans="1:26" s="232" customFormat="1" x14ac:dyDescent="0.25">
      <c r="A17" s="242" t="s">
        <v>189</v>
      </c>
      <c r="B17" s="242" t="s">
        <v>190</v>
      </c>
      <c r="C17" s="242" t="s">
        <v>113</v>
      </c>
      <c r="D17" s="229" t="s">
        <v>19</v>
      </c>
      <c r="E17" s="230">
        <v>26</v>
      </c>
      <c r="F17" s="230">
        <v>38</v>
      </c>
      <c r="G17" s="230">
        <v>40</v>
      </c>
      <c r="H17" s="230">
        <v>37</v>
      </c>
      <c r="I17" s="231">
        <f t="shared" si="0"/>
        <v>35.25</v>
      </c>
      <c r="J17" s="231">
        <f t="shared" si="1"/>
        <v>70.5</v>
      </c>
      <c r="K17" s="230">
        <v>72</v>
      </c>
      <c r="L17" s="230">
        <v>78</v>
      </c>
      <c r="M17" s="232">
        <v>70</v>
      </c>
      <c r="N17" s="233"/>
      <c r="O17" s="234">
        <f t="shared" si="2"/>
        <v>73.33</v>
      </c>
      <c r="P17" s="233">
        <v>40</v>
      </c>
      <c r="Q17" s="233">
        <v>41</v>
      </c>
      <c r="R17" s="232">
        <v>39</v>
      </c>
      <c r="S17" s="234">
        <f t="shared" si="3"/>
        <v>263.83</v>
      </c>
      <c r="T17" s="237" t="b">
        <f t="shared" si="4"/>
        <v>1</v>
      </c>
      <c r="U17" s="237" t="b">
        <f t="shared" si="5"/>
        <v>1</v>
      </c>
      <c r="V17" s="238" t="b">
        <f t="shared" si="6"/>
        <v>1</v>
      </c>
      <c r="W17" s="238" t="b">
        <f t="shared" si="7"/>
        <v>1</v>
      </c>
      <c r="X17" s="238" t="b">
        <f t="shared" si="8"/>
        <v>1</v>
      </c>
      <c r="Y17" s="238" t="b">
        <f t="shared" si="11"/>
        <v>1</v>
      </c>
      <c r="Z17" s="238" t="b">
        <f t="shared" si="10"/>
        <v>1</v>
      </c>
    </row>
    <row r="18" spans="1:26" s="232" customFormat="1" x14ac:dyDescent="0.25">
      <c r="A18" s="242" t="s">
        <v>645</v>
      </c>
      <c r="B18" s="242" t="s">
        <v>524</v>
      </c>
      <c r="C18" s="242" t="s">
        <v>171</v>
      </c>
      <c r="D18" s="229" t="s">
        <v>24</v>
      </c>
      <c r="E18" s="230">
        <v>29</v>
      </c>
      <c r="F18" s="230">
        <v>38</v>
      </c>
      <c r="G18" s="230">
        <v>38</v>
      </c>
      <c r="H18" s="230">
        <v>36</v>
      </c>
      <c r="I18" s="231">
        <f t="shared" si="0"/>
        <v>35.25</v>
      </c>
      <c r="J18" s="231">
        <f t="shared" si="1"/>
        <v>70.5</v>
      </c>
      <c r="K18" s="230">
        <v>69</v>
      </c>
      <c r="L18" s="230">
        <v>60</v>
      </c>
      <c r="M18" s="232">
        <v>76</v>
      </c>
      <c r="N18" s="233"/>
      <c r="O18" s="234">
        <f t="shared" si="2"/>
        <v>68.33</v>
      </c>
      <c r="P18" s="233">
        <v>40</v>
      </c>
      <c r="Q18" s="235">
        <v>42</v>
      </c>
      <c r="R18" s="233">
        <v>43</v>
      </c>
      <c r="S18" s="234">
        <f t="shared" si="3"/>
        <v>263.83</v>
      </c>
      <c r="T18" s="237" t="b">
        <f t="shared" si="4"/>
        <v>1</v>
      </c>
      <c r="U18" s="237" t="b">
        <f t="shared" si="5"/>
        <v>1</v>
      </c>
      <c r="V18" s="238" t="b">
        <f t="shared" si="6"/>
        <v>1</v>
      </c>
      <c r="W18" s="238" t="b">
        <f t="shared" si="7"/>
        <v>1</v>
      </c>
      <c r="X18" s="238" t="b">
        <f t="shared" si="8"/>
        <v>1</v>
      </c>
      <c r="Y18" s="238" t="b">
        <f t="shared" si="11"/>
        <v>1</v>
      </c>
      <c r="Z18" s="238" t="b">
        <f t="shared" si="10"/>
        <v>1</v>
      </c>
    </row>
    <row r="19" spans="1:26" s="232" customFormat="1" x14ac:dyDescent="0.25">
      <c r="A19" s="242" t="s">
        <v>201</v>
      </c>
      <c r="B19" s="242" t="s">
        <v>202</v>
      </c>
      <c r="C19" s="242" t="s">
        <v>203</v>
      </c>
      <c r="D19" s="229" t="s">
        <v>19</v>
      </c>
      <c r="E19" s="230">
        <v>31</v>
      </c>
      <c r="F19" s="230">
        <v>37</v>
      </c>
      <c r="G19" s="230">
        <v>38</v>
      </c>
      <c r="H19" s="230">
        <v>38</v>
      </c>
      <c r="I19" s="231">
        <f t="shared" si="0"/>
        <v>36</v>
      </c>
      <c r="J19" s="231">
        <f t="shared" si="1"/>
        <v>72</v>
      </c>
      <c r="K19" s="230">
        <v>75</v>
      </c>
      <c r="L19" s="230">
        <v>71</v>
      </c>
      <c r="M19" s="232">
        <v>72</v>
      </c>
      <c r="N19" s="233"/>
      <c r="O19" s="234">
        <f t="shared" si="2"/>
        <v>72.67</v>
      </c>
      <c r="P19" s="233">
        <v>40</v>
      </c>
      <c r="Q19" s="233">
        <v>40</v>
      </c>
      <c r="R19" s="232">
        <v>39</v>
      </c>
      <c r="S19" s="234">
        <f t="shared" si="3"/>
        <v>263.67</v>
      </c>
      <c r="T19" s="237" t="b">
        <f t="shared" si="4"/>
        <v>1</v>
      </c>
      <c r="U19" s="237" t="b">
        <f t="shared" si="5"/>
        <v>1</v>
      </c>
      <c r="V19" s="238" t="b">
        <f t="shared" si="6"/>
        <v>1</v>
      </c>
      <c r="W19" s="238" t="b">
        <f t="shared" si="7"/>
        <v>1</v>
      </c>
      <c r="X19" s="238" t="b">
        <f t="shared" si="8"/>
        <v>1</v>
      </c>
      <c r="Y19" s="238" t="b">
        <f t="shared" si="11"/>
        <v>1</v>
      </c>
      <c r="Z19" s="238" t="b">
        <f t="shared" si="10"/>
        <v>1</v>
      </c>
    </row>
    <row r="20" spans="1:26" s="232" customFormat="1" x14ac:dyDescent="0.25">
      <c r="A20" s="242" t="s">
        <v>138</v>
      </c>
      <c r="B20" s="242" t="s">
        <v>139</v>
      </c>
      <c r="C20" s="242" t="s">
        <v>113</v>
      </c>
      <c r="D20" s="229" t="s">
        <v>16</v>
      </c>
      <c r="E20" s="230">
        <v>35</v>
      </c>
      <c r="F20" s="230">
        <v>36</v>
      </c>
      <c r="G20" s="230">
        <v>37</v>
      </c>
      <c r="H20" s="230">
        <v>38</v>
      </c>
      <c r="I20" s="231">
        <f t="shared" si="0"/>
        <v>36.5</v>
      </c>
      <c r="J20" s="231">
        <f t="shared" si="1"/>
        <v>73</v>
      </c>
      <c r="K20" s="230">
        <v>72</v>
      </c>
      <c r="L20" s="230">
        <v>74</v>
      </c>
      <c r="M20" s="232">
        <v>71</v>
      </c>
      <c r="N20" s="233"/>
      <c r="O20" s="234">
        <f t="shared" si="2"/>
        <v>72.33</v>
      </c>
      <c r="P20" s="233">
        <v>40</v>
      </c>
      <c r="Q20" s="233">
        <v>37</v>
      </c>
      <c r="R20" s="232">
        <v>41</v>
      </c>
      <c r="S20" s="234">
        <f t="shared" si="3"/>
        <v>263.33</v>
      </c>
      <c r="T20" s="237" t="b">
        <f t="shared" si="4"/>
        <v>1</v>
      </c>
      <c r="U20" s="237" t="b">
        <f t="shared" si="5"/>
        <v>1</v>
      </c>
      <c r="V20" s="238" t="b">
        <f t="shared" si="6"/>
        <v>1</v>
      </c>
      <c r="W20" s="238" t="b">
        <f t="shared" si="7"/>
        <v>1</v>
      </c>
      <c r="X20" s="238" t="b">
        <f t="shared" si="8"/>
        <v>1</v>
      </c>
      <c r="Y20" s="238" t="b">
        <f t="shared" si="11"/>
        <v>1</v>
      </c>
      <c r="Z20" s="238" t="b">
        <f t="shared" si="10"/>
        <v>1</v>
      </c>
    </row>
    <row r="21" spans="1:26" s="232" customFormat="1" x14ac:dyDescent="0.25">
      <c r="A21" s="242" t="s">
        <v>254</v>
      </c>
      <c r="B21" s="242" t="s">
        <v>255</v>
      </c>
      <c r="C21" s="242" t="s">
        <v>120</v>
      </c>
      <c r="D21" s="229" t="s">
        <v>19</v>
      </c>
      <c r="E21" s="230">
        <v>33</v>
      </c>
      <c r="F21" s="230">
        <v>37</v>
      </c>
      <c r="G21" s="230">
        <v>35</v>
      </c>
      <c r="H21" s="230">
        <v>37</v>
      </c>
      <c r="I21" s="231">
        <f t="shared" si="0"/>
        <v>35.5</v>
      </c>
      <c r="J21" s="231">
        <f t="shared" si="1"/>
        <v>71</v>
      </c>
      <c r="K21" s="230">
        <v>77</v>
      </c>
      <c r="L21" s="230">
        <v>69</v>
      </c>
      <c r="M21" s="232">
        <v>74</v>
      </c>
      <c r="N21" s="233"/>
      <c r="O21" s="234">
        <f t="shared" si="2"/>
        <v>73.33</v>
      </c>
      <c r="P21" s="233">
        <v>40</v>
      </c>
      <c r="Q21" s="233">
        <v>37</v>
      </c>
      <c r="R21" s="232">
        <v>42</v>
      </c>
      <c r="S21" s="234">
        <f t="shared" si="3"/>
        <v>263.33</v>
      </c>
      <c r="T21" s="237" t="b">
        <f t="shared" si="4"/>
        <v>1</v>
      </c>
      <c r="U21" s="237" t="b">
        <f t="shared" si="5"/>
        <v>1</v>
      </c>
      <c r="V21" s="238" t="b">
        <f t="shared" si="6"/>
        <v>1</v>
      </c>
      <c r="W21" s="238" t="b">
        <f t="shared" si="7"/>
        <v>1</v>
      </c>
      <c r="X21" s="238" t="b">
        <f t="shared" si="8"/>
        <v>1</v>
      </c>
      <c r="Y21" s="238" t="b">
        <f t="shared" si="11"/>
        <v>1</v>
      </c>
      <c r="Z21" s="238" t="b">
        <f t="shared" si="10"/>
        <v>1</v>
      </c>
    </row>
    <row r="22" spans="1:26" s="232" customFormat="1" x14ac:dyDescent="0.25">
      <c r="A22" s="242" t="s">
        <v>412</v>
      </c>
      <c r="B22" s="242" t="s">
        <v>413</v>
      </c>
      <c r="C22" s="242" t="s">
        <v>124</v>
      </c>
      <c r="D22" s="229" t="s">
        <v>22</v>
      </c>
      <c r="E22" s="230">
        <v>35</v>
      </c>
      <c r="F22" s="230">
        <v>37</v>
      </c>
      <c r="G22" s="230">
        <v>36</v>
      </c>
      <c r="H22" s="230">
        <v>36</v>
      </c>
      <c r="I22" s="231">
        <f t="shared" si="0"/>
        <v>36</v>
      </c>
      <c r="J22" s="231">
        <f t="shared" si="1"/>
        <v>72</v>
      </c>
      <c r="K22" s="230">
        <v>72</v>
      </c>
      <c r="L22" s="230">
        <v>76</v>
      </c>
      <c r="M22" s="232">
        <v>72</v>
      </c>
      <c r="N22" s="233"/>
      <c r="O22" s="234">
        <f t="shared" si="2"/>
        <v>73.33</v>
      </c>
      <c r="P22" s="233">
        <v>40</v>
      </c>
      <c r="Q22" s="235">
        <v>40</v>
      </c>
      <c r="R22" s="232">
        <v>38</v>
      </c>
      <c r="S22" s="234">
        <f t="shared" si="3"/>
        <v>263.33</v>
      </c>
      <c r="T22" s="237" t="b">
        <f t="shared" si="4"/>
        <v>1</v>
      </c>
      <c r="U22" s="237" t="b">
        <f t="shared" si="5"/>
        <v>1</v>
      </c>
      <c r="V22" s="238" t="b">
        <f t="shared" si="6"/>
        <v>1</v>
      </c>
      <c r="W22" s="238" t="b">
        <f t="shared" si="7"/>
        <v>1</v>
      </c>
      <c r="X22" s="238" t="b">
        <f t="shared" si="8"/>
        <v>1</v>
      </c>
      <c r="Y22" s="238" t="b">
        <f t="shared" si="11"/>
        <v>1</v>
      </c>
      <c r="Z22" s="238" t="b">
        <f t="shared" si="10"/>
        <v>1</v>
      </c>
    </row>
    <row r="23" spans="1:26" s="232" customFormat="1" x14ac:dyDescent="0.25">
      <c r="A23" s="242" t="s">
        <v>177</v>
      </c>
      <c r="B23" s="242" t="s">
        <v>178</v>
      </c>
      <c r="C23" s="242" t="s">
        <v>136</v>
      </c>
      <c r="D23" s="229" t="s">
        <v>16</v>
      </c>
      <c r="E23" s="230">
        <v>32</v>
      </c>
      <c r="F23" s="230">
        <v>35</v>
      </c>
      <c r="G23" s="230">
        <v>34</v>
      </c>
      <c r="H23" s="230">
        <v>39</v>
      </c>
      <c r="I23" s="231">
        <f t="shared" si="0"/>
        <v>35</v>
      </c>
      <c r="J23" s="231">
        <f t="shared" si="1"/>
        <v>70</v>
      </c>
      <c r="K23" s="230">
        <v>64</v>
      </c>
      <c r="L23" s="230">
        <v>72</v>
      </c>
      <c r="M23" s="232">
        <v>74</v>
      </c>
      <c r="N23" s="233"/>
      <c r="O23" s="234">
        <f t="shared" si="2"/>
        <v>70</v>
      </c>
      <c r="P23" s="233">
        <v>40</v>
      </c>
      <c r="Q23" s="233">
        <v>42</v>
      </c>
      <c r="R23" s="232">
        <v>41</v>
      </c>
      <c r="S23" s="234">
        <f t="shared" si="3"/>
        <v>263</v>
      </c>
      <c r="T23" s="237" t="b">
        <f t="shared" si="4"/>
        <v>1</v>
      </c>
      <c r="U23" s="237" t="b">
        <f t="shared" si="5"/>
        <v>1</v>
      </c>
      <c r="V23" s="238" t="b">
        <f t="shared" si="6"/>
        <v>1</v>
      </c>
      <c r="W23" s="238" t="b">
        <f t="shared" si="7"/>
        <v>1</v>
      </c>
      <c r="X23" s="238" t="b">
        <f t="shared" si="8"/>
        <v>1</v>
      </c>
      <c r="Y23" s="238" t="b">
        <f t="shared" si="11"/>
        <v>1</v>
      </c>
      <c r="Z23" s="238" t="b">
        <f t="shared" si="10"/>
        <v>1</v>
      </c>
    </row>
    <row r="24" spans="1:26" s="232" customFormat="1" x14ac:dyDescent="0.25">
      <c r="A24" s="242" t="s">
        <v>370</v>
      </c>
      <c r="B24" s="242" t="s">
        <v>371</v>
      </c>
      <c r="C24" s="242" t="s">
        <v>181</v>
      </c>
      <c r="D24" s="229" t="s">
        <v>21</v>
      </c>
      <c r="E24" s="230">
        <v>36</v>
      </c>
      <c r="F24" s="230">
        <v>34</v>
      </c>
      <c r="G24" s="230">
        <v>37</v>
      </c>
      <c r="H24" s="230">
        <v>36</v>
      </c>
      <c r="I24" s="231">
        <f t="shared" si="0"/>
        <v>35.75</v>
      </c>
      <c r="J24" s="231">
        <f t="shared" si="1"/>
        <v>71.5</v>
      </c>
      <c r="K24" s="230">
        <v>63</v>
      </c>
      <c r="L24" s="230">
        <v>65</v>
      </c>
      <c r="M24" s="232">
        <v>68</v>
      </c>
      <c r="N24" s="233"/>
      <c r="O24" s="234">
        <f t="shared" si="2"/>
        <v>65.33</v>
      </c>
      <c r="P24" s="233">
        <v>40</v>
      </c>
      <c r="Q24" s="235">
        <v>42</v>
      </c>
      <c r="R24" s="232">
        <v>44</v>
      </c>
      <c r="S24" s="234">
        <f t="shared" si="3"/>
        <v>262.83</v>
      </c>
      <c r="T24" s="237" t="b">
        <f t="shared" si="4"/>
        <v>1</v>
      </c>
      <c r="U24" s="237" t="b">
        <f t="shared" si="5"/>
        <v>1</v>
      </c>
      <c r="V24" s="238" t="b">
        <f t="shared" si="6"/>
        <v>1</v>
      </c>
      <c r="W24" s="238" t="b">
        <f t="shared" si="7"/>
        <v>1</v>
      </c>
      <c r="X24" s="238" t="b">
        <f t="shared" si="8"/>
        <v>1</v>
      </c>
      <c r="Y24" s="238" t="b">
        <f t="shared" si="11"/>
        <v>1</v>
      </c>
      <c r="Z24" s="238" t="b">
        <f t="shared" si="10"/>
        <v>1</v>
      </c>
    </row>
    <row r="25" spans="1:26" s="232" customFormat="1" x14ac:dyDescent="0.25">
      <c r="A25" s="242" t="s">
        <v>546</v>
      </c>
      <c r="B25" s="242" t="s">
        <v>547</v>
      </c>
      <c r="C25" s="242" t="s">
        <v>157</v>
      </c>
      <c r="D25" s="229" t="s">
        <v>23</v>
      </c>
      <c r="E25" s="230">
        <v>36</v>
      </c>
      <c r="F25" s="230">
        <v>35</v>
      </c>
      <c r="G25" s="230">
        <v>35</v>
      </c>
      <c r="H25" s="230">
        <v>37</v>
      </c>
      <c r="I25" s="231">
        <f t="shared" si="0"/>
        <v>35.75</v>
      </c>
      <c r="J25" s="231">
        <f t="shared" si="1"/>
        <v>71.5</v>
      </c>
      <c r="K25" s="230">
        <v>55</v>
      </c>
      <c r="L25" s="230">
        <v>71</v>
      </c>
      <c r="M25" s="232">
        <v>70</v>
      </c>
      <c r="N25" s="233"/>
      <c r="O25" s="234">
        <f t="shared" si="2"/>
        <v>65.33</v>
      </c>
      <c r="P25" s="233">
        <v>40</v>
      </c>
      <c r="Q25" s="235">
        <v>40</v>
      </c>
      <c r="R25" s="232">
        <v>46</v>
      </c>
      <c r="S25" s="234">
        <f t="shared" si="3"/>
        <v>262.83</v>
      </c>
      <c r="T25" s="237" t="b">
        <f t="shared" si="4"/>
        <v>1</v>
      </c>
      <c r="U25" s="237" t="b">
        <f t="shared" si="5"/>
        <v>1</v>
      </c>
      <c r="V25" s="238" t="b">
        <f t="shared" si="6"/>
        <v>1</v>
      </c>
      <c r="W25" s="238" t="b">
        <f t="shared" si="7"/>
        <v>1</v>
      </c>
      <c r="X25" s="238" t="b">
        <f t="shared" si="8"/>
        <v>1</v>
      </c>
      <c r="Y25" s="238" t="b">
        <f t="shared" si="11"/>
        <v>1</v>
      </c>
      <c r="Z25" s="238" t="b">
        <f t="shared" si="10"/>
        <v>1</v>
      </c>
    </row>
    <row r="26" spans="1:26" s="232" customFormat="1" x14ac:dyDescent="0.25">
      <c r="A26" s="242" t="s">
        <v>162</v>
      </c>
      <c r="B26" s="242" t="s">
        <v>163</v>
      </c>
      <c r="C26" s="242" t="s">
        <v>164</v>
      </c>
      <c r="D26" s="229" t="s">
        <v>16</v>
      </c>
      <c r="E26" s="230">
        <v>34</v>
      </c>
      <c r="F26" s="230">
        <v>37</v>
      </c>
      <c r="G26" s="230">
        <v>35</v>
      </c>
      <c r="H26" s="230">
        <v>38</v>
      </c>
      <c r="I26" s="231">
        <f t="shared" si="0"/>
        <v>36</v>
      </c>
      <c r="J26" s="231">
        <f t="shared" si="1"/>
        <v>72</v>
      </c>
      <c r="K26" s="230">
        <v>59</v>
      </c>
      <c r="L26" s="230">
        <v>70</v>
      </c>
      <c r="M26" s="232">
        <v>65</v>
      </c>
      <c r="N26" s="233"/>
      <c r="O26" s="234">
        <f t="shared" si="2"/>
        <v>64.67</v>
      </c>
      <c r="P26" s="233">
        <v>40</v>
      </c>
      <c r="Q26" s="233">
        <v>42</v>
      </c>
      <c r="R26" s="232">
        <v>44</v>
      </c>
      <c r="S26" s="234">
        <f t="shared" si="3"/>
        <v>262.67</v>
      </c>
      <c r="T26" s="237" t="b">
        <f t="shared" si="4"/>
        <v>1</v>
      </c>
      <c r="U26" s="237" t="b">
        <f t="shared" si="5"/>
        <v>1</v>
      </c>
      <c r="V26" s="238" t="b">
        <f t="shared" si="6"/>
        <v>1</v>
      </c>
      <c r="W26" s="238" t="b">
        <f t="shared" si="7"/>
        <v>1</v>
      </c>
      <c r="X26" s="238" t="b">
        <f t="shared" si="8"/>
        <v>1</v>
      </c>
      <c r="Y26" s="238" t="b">
        <f t="shared" si="11"/>
        <v>1</v>
      </c>
      <c r="Z26" s="238" t="b">
        <f t="shared" si="10"/>
        <v>1</v>
      </c>
    </row>
    <row r="27" spans="1:26" s="28" customFormat="1" x14ac:dyDescent="0.25">
      <c r="A27" s="111" t="s">
        <v>415</v>
      </c>
      <c r="B27" s="111" t="s">
        <v>416</v>
      </c>
      <c r="C27" s="111" t="s">
        <v>181</v>
      </c>
      <c r="D27" s="26" t="s">
        <v>22</v>
      </c>
      <c r="E27" s="155">
        <v>36</v>
      </c>
      <c r="F27" s="155">
        <v>39</v>
      </c>
      <c r="G27" s="155">
        <v>35</v>
      </c>
      <c r="H27" s="155">
        <v>36</v>
      </c>
      <c r="I27" s="24">
        <f t="shared" si="0"/>
        <v>36.5</v>
      </c>
      <c r="J27" s="24">
        <f t="shared" si="1"/>
        <v>73</v>
      </c>
      <c r="K27" s="155">
        <v>74</v>
      </c>
      <c r="L27" s="155">
        <v>70</v>
      </c>
      <c r="M27" s="28">
        <v>65</v>
      </c>
      <c r="N27" s="30"/>
      <c r="O27" s="29">
        <f t="shared" si="2"/>
        <v>69.67</v>
      </c>
      <c r="P27" s="30">
        <v>40</v>
      </c>
      <c r="Q27" s="167">
        <v>40.5</v>
      </c>
      <c r="R27" s="28">
        <v>39</v>
      </c>
      <c r="S27" s="29">
        <f t="shared" si="3"/>
        <v>262.17</v>
      </c>
      <c r="T27" s="34" t="b">
        <f t="shared" si="4"/>
        <v>1</v>
      </c>
      <c r="U27" s="34" t="b">
        <f t="shared" si="5"/>
        <v>1</v>
      </c>
      <c r="V27" s="65" t="b">
        <f t="shared" si="6"/>
        <v>1</v>
      </c>
      <c r="W27" s="65" t="b">
        <f t="shared" si="7"/>
        <v>1</v>
      </c>
      <c r="X27" s="65" t="b">
        <f t="shared" si="8"/>
        <v>1</v>
      </c>
      <c r="Y27" s="65" t="b">
        <f t="shared" si="11"/>
        <v>1</v>
      </c>
      <c r="Z27" s="65" t="b">
        <f t="shared" si="10"/>
        <v>1</v>
      </c>
    </row>
    <row r="28" spans="1:26" s="28" customFormat="1" x14ac:dyDescent="0.25">
      <c r="A28" s="111" t="s">
        <v>591</v>
      </c>
      <c r="B28" s="111" t="s">
        <v>592</v>
      </c>
      <c r="C28" s="111" t="s">
        <v>164</v>
      </c>
      <c r="D28" s="26" t="s">
        <v>0</v>
      </c>
      <c r="E28" s="155">
        <v>34</v>
      </c>
      <c r="F28" s="155">
        <v>39</v>
      </c>
      <c r="G28" s="155">
        <v>39</v>
      </c>
      <c r="H28" s="155">
        <v>35</v>
      </c>
      <c r="I28" s="24">
        <f t="shared" si="0"/>
        <v>36.75</v>
      </c>
      <c r="J28" s="24">
        <f t="shared" si="1"/>
        <v>73.5</v>
      </c>
      <c r="K28" s="155">
        <v>63</v>
      </c>
      <c r="L28" s="155">
        <v>70</v>
      </c>
      <c r="M28" s="28">
        <v>67</v>
      </c>
      <c r="N28" s="25"/>
      <c r="O28" s="29">
        <f t="shared" si="2"/>
        <v>66.67</v>
      </c>
      <c r="P28" s="30">
        <v>40</v>
      </c>
      <c r="Q28" s="167">
        <v>41</v>
      </c>
      <c r="R28" s="28">
        <v>41</v>
      </c>
      <c r="S28" s="29">
        <f t="shared" si="3"/>
        <v>262.17</v>
      </c>
      <c r="T28" s="34" t="b">
        <f t="shared" si="4"/>
        <v>1</v>
      </c>
      <c r="U28" s="34" t="b">
        <f t="shared" si="5"/>
        <v>1</v>
      </c>
      <c r="V28" s="65" t="b">
        <f t="shared" si="6"/>
        <v>1</v>
      </c>
      <c r="W28" s="65" t="b">
        <f t="shared" si="7"/>
        <v>1</v>
      </c>
      <c r="X28" s="65" t="b">
        <f t="shared" si="8"/>
        <v>1</v>
      </c>
      <c r="Y28" s="65" t="b">
        <f t="shared" si="11"/>
        <v>1</v>
      </c>
      <c r="Z28" s="65" t="b">
        <f t="shared" si="10"/>
        <v>1</v>
      </c>
    </row>
    <row r="29" spans="1:26" s="28" customFormat="1" x14ac:dyDescent="0.25">
      <c r="A29" s="111" t="s">
        <v>340</v>
      </c>
      <c r="B29" s="111" t="s">
        <v>341</v>
      </c>
      <c r="C29" s="111" t="s">
        <v>181</v>
      </c>
      <c r="D29" s="26" t="s">
        <v>21</v>
      </c>
      <c r="E29" s="155">
        <v>32</v>
      </c>
      <c r="F29" s="155">
        <v>31</v>
      </c>
      <c r="G29" s="155">
        <v>39</v>
      </c>
      <c r="H29" s="155">
        <v>39</v>
      </c>
      <c r="I29" s="24">
        <f t="shared" si="0"/>
        <v>35.25</v>
      </c>
      <c r="J29" s="24">
        <f t="shared" si="1"/>
        <v>70.5</v>
      </c>
      <c r="K29" s="155">
        <v>72</v>
      </c>
      <c r="L29" s="155">
        <v>71</v>
      </c>
      <c r="M29" s="28">
        <v>70</v>
      </c>
      <c r="N29" s="30"/>
      <c r="O29" s="29">
        <f t="shared" si="2"/>
        <v>71</v>
      </c>
      <c r="P29" s="30">
        <v>40</v>
      </c>
      <c r="Q29" s="167">
        <v>39.5</v>
      </c>
      <c r="R29" s="28">
        <v>41</v>
      </c>
      <c r="S29" s="29">
        <f t="shared" si="3"/>
        <v>262</v>
      </c>
      <c r="T29" s="34" t="b">
        <f t="shared" si="4"/>
        <v>1</v>
      </c>
      <c r="U29" s="34" t="b">
        <f t="shared" si="5"/>
        <v>1</v>
      </c>
      <c r="V29" s="65" t="b">
        <f t="shared" si="6"/>
        <v>1</v>
      </c>
      <c r="W29" s="65" t="b">
        <f t="shared" si="7"/>
        <v>1</v>
      </c>
      <c r="X29" s="65" t="b">
        <f t="shared" si="8"/>
        <v>1</v>
      </c>
      <c r="Y29" s="65" t="b">
        <f t="shared" si="11"/>
        <v>1</v>
      </c>
      <c r="Z29" s="65" t="b">
        <f t="shared" si="10"/>
        <v>1</v>
      </c>
    </row>
    <row r="30" spans="1:26" s="28" customFormat="1" x14ac:dyDescent="0.25">
      <c r="A30" s="151" t="s">
        <v>826</v>
      </c>
      <c r="B30" s="111" t="s">
        <v>480</v>
      </c>
      <c r="C30" s="111" t="s">
        <v>481</v>
      </c>
      <c r="D30" s="26" t="s">
        <v>23</v>
      </c>
      <c r="E30" s="91">
        <v>36</v>
      </c>
      <c r="F30" s="155">
        <v>35</v>
      </c>
      <c r="G30" s="155">
        <v>35</v>
      </c>
      <c r="H30" s="155">
        <v>38</v>
      </c>
      <c r="I30" s="24">
        <f t="shared" si="0"/>
        <v>36</v>
      </c>
      <c r="J30" s="24">
        <f t="shared" si="1"/>
        <v>72</v>
      </c>
      <c r="K30" s="155">
        <v>71</v>
      </c>
      <c r="L30" s="155">
        <v>73</v>
      </c>
      <c r="M30" s="28">
        <v>70</v>
      </c>
      <c r="N30" s="30"/>
      <c r="O30" s="29">
        <f t="shared" si="2"/>
        <v>71.33</v>
      </c>
      <c r="P30" s="30">
        <v>40</v>
      </c>
      <c r="Q30" s="167">
        <v>34.5</v>
      </c>
      <c r="R30" s="28">
        <v>44</v>
      </c>
      <c r="S30" s="29">
        <f t="shared" si="3"/>
        <v>261.83</v>
      </c>
      <c r="T30" s="34" t="b">
        <f t="shared" si="4"/>
        <v>1</v>
      </c>
      <c r="U30" s="34" t="b">
        <f t="shared" si="5"/>
        <v>1</v>
      </c>
      <c r="V30" s="65" t="b">
        <f t="shared" si="6"/>
        <v>1</v>
      </c>
      <c r="W30" s="65" t="b">
        <f t="shared" si="7"/>
        <v>1</v>
      </c>
      <c r="X30" s="65" t="b">
        <f t="shared" si="8"/>
        <v>1</v>
      </c>
      <c r="Y30" s="65" t="b">
        <f t="shared" si="11"/>
        <v>1</v>
      </c>
      <c r="Z30" s="65" t="b">
        <f t="shared" si="10"/>
        <v>1</v>
      </c>
    </row>
    <row r="31" spans="1:26" s="28" customFormat="1" x14ac:dyDescent="0.25">
      <c r="A31" s="111" t="s">
        <v>452</v>
      </c>
      <c r="B31" s="111" t="s">
        <v>318</v>
      </c>
      <c r="C31" s="111" t="s">
        <v>181</v>
      </c>
      <c r="D31" s="26" t="s">
        <v>22</v>
      </c>
      <c r="E31" s="155">
        <v>36</v>
      </c>
      <c r="F31" s="155">
        <v>37</v>
      </c>
      <c r="G31" s="155">
        <v>34</v>
      </c>
      <c r="H31" s="155">
        <v>37</v>
      </c>
      <c r="I31" s="24">
        <f t="shared" si="0"/>
        <v>36</v>
      </c>
      <c r="J31" s="24">
        <f t="shared" si="1"/>
        <v>72</v>
      </c>
      <c r="K31" s="155">
        <v>61</v>
      </c>
      <c r="L31" s="155">
        <v>63</v>
      </c>
      <c r="M31" s="28">
        <v>66</v>
      </c>
      <c r="N31" s="30"/>
      <c r="O31" s="29">
        <f t="shared" si="2"/>
        <v>63.33</v>
      </c>
      <c r="P31" s="30">
        <v>40</v>
      </c>
      <c r="Q31" s="167">
        <v>45</v>
      </c>
      <c r="R31" s="28">
        <v>41</v>
      </c>
      <c r="S31" s="29">
        <f t="shared" si="3"/>
        <v>261.33</v>
      </c>
      <c r="T31" s="34" t="b">
        <f t="shared" si="4"/>
        <v>1</v>
      </c>
      <c r="U31" s="34" t="b">
        <f t="shared" si="5"/>
        <v>1</v>
      </c>
      <c r="V31" s="65" t="b">
        <f t="shared" si="6"/>
        <v>1</v>
      </c>
      <c r="W31" s="65" t="b">
        <f t="shared" si="7"/>
        <v>1</v>
      </c>
      <c r="X31" s="65" t="b">
        <f t="shared" si="8"/>
        <v>1</v>
      </c>
      <c r="Y31" s="65" t="b">
        <f t="shared" si="11"/>
        <v>1</v>
      </c>
      <c r="Z31" s="65" t="b">
        <f t="shared" si="10"/>
        <v>1</v>
      </c>
    </row>
    <row r="32" spans="1:26" s="28" customFormat="1" x14ac:dyDescent="0.25">
      <c r="A32" s="151" t="s">
        <v>438</v>
      </c>
      <c r="B32" s="151" t="s">
        <v>439</v>
      </c>
      <c r="C32" s="151" t="s">
        <v>120</v>
      </c>
      <c r="D32" s="26" t="s">
        <v>22</v>
      </c>
      <c r="E32" s="155">
        <v>37</v>
      </c>
      <c r="F32" s="155">
        <v>37</v>
      </c>
      <c r="G32" s="155">
        <v>39</v>
      </c>
      <c r="H32" s="155">
        <v>35</v>
      </c>
      <c r="I32" s="24">
        <f t="shared" si="0"/>
        <v>37</v>
      </c>
      <c r="J32" s="24">
        <f t="shared" si="1"/>
        <v>74</v>
      </c>
      <c r="K32" s="155">
        <v>64</v>
      </c>
      <c r="L32" s="155">
        <v>70</v>
      </c>
      <c r="M32" s="28">
        <v>70</v>
      </c>
      <c r="N32" s="30"/>
      <c r="O32" s="29">
        <f t="shared" si="2"/>
        <v>68</v>
      </c>
      <c r="P32" s="30">
        <v>40</v>
      </c>
      <c r="Q32" s="167">
        <v>41</v>
      </c>
      <c r="R32" s="28">
        <v>38</v>
      </c>
      <c r="S32" s="29">
        <f t="shared" si="3"/>
        <v>261</v>
      </c>
      <c r="T32" s="34" t="b">
        <f t="shared" si="4"/>
        <v>1</v>
      </c>
      <c r="U32" s="34" t="b">
        <f t="shared" si="5"/>
        <v>1</v>
      </c>
      <c r="V32" s="65" t="b">
        <f t="shared" si="6"/>
        <v>1</v>
      </c>
      <c r="W32" s="65" t="b">
        <f t="shared" si="7"/>
        <v>1</v>
      </c>
      <c r="X32" s="65" t="b">
        <f t="shared" si="8"/>
        <v>1</v>
      </c>
      <c r="Y32" s="65" t="b">
        <f t="shared" si="11"/>
        <v>1</v>
      </c>
      <c r="Z32" s="65" t="b">
        <f t="shared" si="10"/>
        <v>1</v>
      </c>
    </row>
    <row r="33" spans="1:26" s="28" customFormat="1" x14ac:dyDescent="0.25">
      <c r="A33" s="151" t="s">
        <v>824</v>
      </c>
      <c r="B33" s="111" t="s">
        <v>211</v>
      </c>
      <c r="C33" s="111" t="s">
        <v>128</v>
      </c>
      <c r="D33" s="26" t="s">
        <v>19</v>
      </c>
      <c r="E33" s="155">
        <v>25</v>
      </c>
      <c r="F33" s="155">
        <v>38</v>
      </c>
      <c r="G33" s="155">
        <v>34</v>
      </c>
      <c r="H33" s="155">
        <v>38</v>
      </c>
      <c r="I33" s="24">
        <f t="shared" si="0"/>
        <v>33.75</v>
      </c>
      <c r="J33" s="24">
        <f t="shared" si="1"/>
        <v>67.5</v>
      </c>
      <c r="K33" s="155">
        <v>69</v>
      </c>
      <c r="L33" s="155">
        <v>74</v>
      </c>
      <c r="M33" s="28">
        <v>77</v>
      </c>
      <c r="N33" s="30"/>
      <c r="O33" s="29">
        <f t="shared" si="2"/>
        <v>73.33</v>
      </c>
      <c r="P33" s="30">
        <v>40</v>
      </c>
      <c r="Q33" s="30">
        <v>37</v>
      </c>
      <c r="R33" s="28">
        <v>43</v>
      </c>
      <c r="S33" s="29">
        <f t="shared" si="3"/>
        <v>260.83</v>
      </c>
      <c r="T33" s="34" t="b">
        <f t="shared" si="4"/>
        <v>1</v>
      </c>
      <c r="U33" s="34" t="b">
        <f t="shared" si="5"/>
        <v>1</v>
      </c>
      <c r="V33" s="65" t="b">
        <f t="shared" si="6"/>
        <v>1</v>
      </c>
      <c r="W33" s="65" t="b">
        <f t="shared" si="7"/>
        <v>1</v>
      </c>
      <c r="X33" s="65" t="b">
        <f t="shared" si="8"/>
        <v>1</v>
      </c>
      <c r="Y33" s="65" t="b">
        <f t="shared" si="11"/>
        <v>1</v>
      </c>
      <c r="Z33" s="65" t="b">
        <f t="shared" si="10"/>
        <v>1</v>
      </c>
    </row>
    <row r="34" spans="1:26" s="28" customFormat="1" x14ac:dyDescent="0.25">
      <c r="A34" s="111" t="s">
        <v>356</v>
      </c>
      <c r="B34" s="111" t="s">
        <v>357</v>
      </c>
      <c r="C34" s="111" t="s">
        <v>221</v>
      </c>
      <c r="D34" s="26" t="s">
        <v>21</v>
      </c>
      <c r="E34" s="155">
        <v>36</v>
      </c>
      <c r="F34" s="155">
        <v>36</v>
      </c>
      <c r="G34" s="155">
        <v>38</v>
      </c>
      <c r="H34" s="155">
        <v>37</v>
      </c>
      <c r="I34" s="24">
        <f t="shared" si="0"/>
        <v>36.75</v>
      </c>
      <c r="J34" s="24">
        <f t="shared" si="1"/>
        <v>73.5</v>
      </c>
      <c r="K34" s="155">
        <v>68</v>
      </c>
      <c r="L34" s="155">
        <v>62</v>
      </c>
      <c r="M34" s="28">
        <v>69</v>
      </c>
      <c r="N34" s="30"/>
      <c r="O34" s="29">
        <f t="shared" si="2"/>
        <v>66.33</v>
      </c>
      <c r="P34" s="30">
        <v>40</v>
      </c>
      <c r="Q34" s="167">
        <v>41</v>
      </c>
      <c r="R34" s="28">
        <v>40</v>
      </c>
      <c r="S34" s="29">
        <f t="shared" si="3"/>
        <v>260.83</v>
      </c>
      <c r="T34" s="34" t="b">
        <f t="shared" si="4"/>
        <v>1</v>
      </c>
      <c r="U34" s="34" t="b">
        <f t="shared" si="5"/>
        <v>1</v>
      </c>
      <c r="V34" s="65" t="b">
        <f t="shared" si="6"/>
        <v>1</v>
      </c>
      <c r="W34" s="65" t="b">
        <f t="shared" si="7"/>
        <v>1</v>
      </c>
      <c r="X34" s="65" t="b">
        <f t="shared" si="8"/>
        <v>1</v>
      </c>
      <c r="Y34" s="65" t="b">
        <f t="shared" si="11"/>
        <v>1</v>
      </c>
      <c r="Z34" s="65" t="b">
        <f t="shared" si="10"/>
        <v>1</v>
      </c>
    </row>
    <row r="35" spans="1:26" s="28" customFormat="1" x14ac:dyDescent="0.25">
      <c r="A35" s="111" t="s">
        <v>634</v>
      </c>
      <c r="B35" s="111" t="s">
        <v>635</v>
      </c>
      <c r="C35" s="111" t="s">
        <v>164</v>
      </c>
      <c r="D35" s="26" t="s">
        <v>24</v>
      </c>
      <c r="E35" s="155">
        <v>33</v>
      </c>
      <c r="F35" s="155">
        <v>39</v>
      </c>
      <c r="G35" s="155">
        <v>38</v>
      </c>
      <c r="H35" s="155">
        <v>37</v>
      </c>
      <c r="I35" s="24">
        <f t="shared" si="0"/>
        <v>36.75</v>
      </c>
      <c r="J35" s="24">
        <f t="shared" si="1"/>
        <v>73.5</v>
      </c>
      <c r="K35" s="155">
        <v>51</v>
      </c>
      <c r="L35" s="155">
        <v>74</v>
      </c>
      <c r="M35" s="28">
        <v>71</v>
      </c>
      <c r="N35" s="30"/>
      <c r="O35" s="29">
        <f t="shared" si="2"/>
        <v>65.33</v>
      </c>
      <c r="P35" s="30">
        <v>40</v>
      </c>
      <c r="Q35" s="167">
        <v>39</v>
      </c>
      <c r="R35" s="30">
        <v>43</v>
      </c>
      <c r="S35" s="29">
        <f t="shared" si="3"/>
        <v>260.83</v>
      </c>
      <c r="T35" s="34" t="b">
        <f t="shared" si="4"/>
        <v>1</v>
      </c>
      <c r="U35" s="34" t="b">
        <f t="shared" si="5"/>
        <v>1</v>
      </c>
      <c r="V35" s="65" t="b">
        <f t="shared" si="6"/>
        <v>1</v>
      </c>
      <c r="W35" s="65" t="b">
        <f t="shared" si="7"/>
        <v>1</v>
      </c>
      <c r="X35" s="65" t="b">
        <f t="shared" si="8"/>
        <v>1</v>
      </c>
      <c r="Y35" s="65" t="b">
        <f t="shared" si="11"/>
        <v>1</v>
      </c>
      <c r="Z35" s="65" t="b">
        <f t="shared" si="10"/>
        <v>1</v>
      </c>
    </row>
    <row r="36" spans="1:26" s="28" customFormat="1" x14ac:dyDescent="0.25">
      <c r="A36" s="111" t="s">
        <v>794</v>
      </c>
      <c r="B36" s="111" t="s">
        <v>795</v>
      </c>
      <c r="C36" s="111" t="s">
        <v>164</v>
      </c>
      <c r="D36" s="26" t="s">
        <v>26</v>
      </c>
      <c r="E36" s="155">
        <v>32</v>
      </c>
      <c r="F36" s="155">
        <v>39</v>
      </c>
      <c r="G36" s="155">
        <v>35</v>
      </c>
      <c r="H36" s="155">
        <v>35</v>
      </c>
      <c r="I36" s="24">
        <f t="shared" si="0"/>
        <v>35.25</v>
      </c>
      <c r="J36" s="24">
        <f t="shared" si="1"/>
        <v>70.5</v>
      </c>
      <c r="K36" s="155">
        <v>64</v>
      </c>
      <c r="L36" s="155">
        <v>70</v>
      </c>
      <c r="M36" s="28">
        <v>71</v>
      </c>
      <c r="N36" s="30"/>
      <c r="O36" s="29">
        <f t="shared" si="2"/>
        <v>68.33</v>
      </c>
      <c r="P36" s="30">
        <v>40</v>
      </c>
      <c r="Q36" s="167">
        <v>38</v>
      </c>
      <c r="R36" s="28">
        <v>44</v>
      </c>
      <c r="S36" s="29">
        <f t="shared" si="3"/>
        <v>260.83</v>
      </c>
      <c r="T36" s="34" t="b">
        <f t="shared" si="4"/>
        <v>1</v>
      </c>
      <c r="U36" s="34" t="b">
        <f t="shared" si="5"/>
        <v>1</v>
      </c>
      <c r="V36" s="65" t="b">
        <f t="shared" si="6"/>
        <v>1</v>
      </c>
      <c r="W36" s="65" t="b">
        <f t="shared" si="7"/>
        <v>1</v>
      </c>
      <c r="X36" s="65" t="b">
        <f t="shared" si="8"/>
        <v>1</v>
      </c>
      <c r="Y36" s="65" t="b">
        <f>IF(S36,S36&gt;=200,S36&lt;200)</f>
        <v>1</v>
      </c>
      <c r="Z36" s="65" t="b">
        <f t="shared" si="10"/>
        <v>1</v>
      </c>
    </row>
    <row r="37" spans="1:26" s="28" customFormat="1" x14ac:dyDescent="0.25">
      <c r="A37" s="151" t="s">
        <v>821</v>
      </c>
      <c r="B37" s="111" t="s">
        <v>295</v>
      </c>
      <c r="C37" s="111" t="s">
        <v>113</v>
      </c>
      <c r="D37" s="26" t="s">
        <v>20</v>
      </c>
      <c r="E37" s="155">
        <v>36</v>
      </c>
      <c r="F37" s="155">
        <v>36</v>
      </c>
      <c r="G37" s="155">
        <v>37</v>
      </c>
      <c r="H37" s="155">
        <v>37</v>
      </c>
      <c r="I37" s="24">
        <f t="shared" si="0"/>
        <v>36.5</v>
      </c>
      <c r="J37" s="24">
        <f t="shared" si="1"/>
        <v>73</v>
      </c>
      <c r="K37" s="155">
        <v>75</v>
      </c>
      <c r="L37" s="155">
        <v>74</v>
      </c>
      <c r="M37" s="28">
        <v>74</v>
      </c>
      <c r="N37" s="30"/>
      <c r="O37" s="29">
        <f t="shared" si="2"/>
        <v>74.33</v>
      </c>
      <c r="P37" s="30">
        <v>40</v>
      </c>
      <c r="Q37" s="167">
        <v>37</v>
      </c>
      <c r="R37" s="28">
        <v>36</v>
      </c>
      <c r="S37" s="29">
        <f t="shared" si="3"/>
        <v>260.33</v>
      </c>
      <c r="T37" s="34" t="b">
        <f t="shared" si="4"/>
        <v>1</v>
      </c>
      <c r="U37" s="34" t="b">
        <f t="shared" si="5"/>
        <v>1</v>
      </c>
      <c r="V37" s="65" t="b">
        <f t="shared" si="6"/>
        <v>1</v>
      </c>
      <c r="W37" s="65" t="b">
        <f t="shared" si="7"/>
        <v>1</v>
      </c>
      <c r="X37" s="65" t="b">
        <f t="shared" si="8"/>
        <v>1</v>
      </c>
      <c r="Y37" s="65" t="b">
        <f>IF(S37,S37&gt;=207,S37&lt;207)</f>
        <v>1</v>
      </c>
      <c r="Z37" s="65" t="b">
        <f t="shared" si="10"/>
        <v>1</v>
      </c>
    </row>
    <row r="38" spans="1:26" s="28" customFormat="1" x14ac:dyDescent="0.25">
      <c r="A38" s="111" t="s">
        <v>811</v>
      </c>
      <c r="B38" s="111" t="s">
        <v>812</v>
      </c>
      <c r="C38" s="111" t="s">
        <v>113</v>
      </c>
      <c r="D38" s="26" t="s">
        <v>26</v>
      </c>
      <c r="E38" s="155">
        <v>33</v>
      </c>
      <c r="F38" s="155">
        <v>38</v>
      </c>
      <c r="G38" s="155">
        <v>37</v>
      </c>
      <c r="H38" s="155">
        <v>38</v>
      </c>
      <c r="I38" s="24">
        <f t="shared" si="0"/>
        <v>36.5</v>
      </c>
      <c r="J38" s="24">
        <f t="shared" si="1"/>
        <v>73</v>
      </c>
      <c r="K38" s="155">
        <v>71</v>
      </c>
      <c r="L38" s="155">
        <v>62</v>
      </c>
      <c r="M38" s="28">
        <v>75</v>
      </c>
      <c r="N38" s="30"/>
      <c r="O38" s="29">
        <f t="shared" si="2"/>
        <v>69.33</v>
      </c>
      <c r="P38" s="30">
        <v>40</v>
      </c>
      <c r="Q38" s="167">
        <v>36</v>
      </c>
      <c r="R38" s="28">
        <v>42</v>
      </c>
      <c r="S38" s="29">
        <f t="shared" si="3"/>
        <v>260.33</v>
      </c>
      <c r="T38" s="34" t="b">
        <f t="shared" si="4"/>
        <v>1</v>
      </c>
      <c r="U38" s="34" t="b">
        <f t="shared" si="5"/>
        <v>1</v>
      </c>
      <c r="V38" s="65" t="b">
        <f t="shared" si="6"/>
        <v>1</v>
      </c>
      <c r="W38" s="65" t="b">
        <f t="shared" si="7"/>
        <v>1</v>
      </c>
      <c r="X38" s="65" t="b">
        <f t="shared" si="8"/>
        <v>1</v>
      </c>
      <c r="Y38" s="65" t="b">
        <f>IF(S38,S38&gt;=200,S38&lt;200)</f>
        <v>1</v>
      </c>
      <c r="Z38" s="65" t="b">
        <f t="shared" si="10"/>
        <v>1</v>
      </c>
    </row>
    <row r="39" spans="1:26" s="28" customFormat="1" x14ac:dyDescent="0.25">
      <c r="A39" s="111" t="s">
        <v>674</v>
      </c>
      <c r="B39" s="111" t="s">
        <v>675</v>
      </c>
      <c r="C39" s="111" t="s">
        <v>116</v>
      </c>
      <c r="D39" s="26" t="s">
        <v>24</v>
      </c>
      <c r="E39" s="155">
        <v>30</v>
      </c>
      <c r="F39" s="155">
        <v>35</v>
      </c>
      <c r="G39" s="155">
        <v>37</v>
      </c>
      <c r="H39" s="155">
        <v>35</v>
      </c>
      <c r="I39" s="24">
        <f t="shared" si="0"/>
        <v>34.25</v>
      </c>
      <c r="J39" s="24">
        <f t="shared" si="1"/>
        <v>68.5</v>
      </c>
      <c r="K39" s="155">
        <v>64</v>
      </c>
      <c r="L39" s="155">
        <v>62</v>
      </c>
      <c r="M39" s="28">
        <v>73</v>
      </c>
      <c r="N39" s="30"/>
      <c r="O39" s="29">
        <f t="shared" si="2"/>
        <v>66.33</v>
      </c>
      <c r="P39" s="30">
        <v>40</v>
      </c>
      <c r="Q39" s="167">
        <v>38</v>
      </c>
      <c r="R39" s="30">
        <v>47</v>
      </c>
      <c r="S39" s="29">
        <f t="shared" si="3"/>
        <v>259.83</v>
      </c>
      <c r="T39" s="34" t="b">
        <f t="shared" si="4"/>
        <v>1</v>
      </c>
      <c r="U39" s="34" t="b">
        <f t="shared" si="5"/>
        <v>1</v>
      </c>
      <c r="V39" s="65" t="b">
        <f t="shared" si="6"/>
        <v>1</v>
      </c>
      <c r="W39" s="65" t="b">
        <f t="shared" si="7"/>
        <v>1</v>
      </c>
      <c r="X39" s="65" t="b">
        <f t="shared" si="8"/>
        <v>1</v>
      </c>
      <c r="Y39" s="65" t="b">
        <f>IF(S39,S39&gt;=207,S39&lt;207)</f>
        <v>1</v>
      </c>
      <c r="Z39" s="65" t="b">
        <f t="shared" si="10"/>
        <v>1</v>
      </c>
    </row>
    <row r="40" spans="1:26" s="28" customFormat="1" x14ac:dyDescent="0.25">
      <c r="A40" s="111" t="s">
        <v>514</v>
      </c>
      <c r="B40" s="111" t="s">
        <v>515</v>
      </c>
      <c r="C40" s="111" t="s">
        <v>113</v>
      </c>
      <c r="D40" s="26" t="s">
        <v>23</v>
      </c>
      <c r="E40" s="155">
        <v>36</v>
      </c>
      <c r="F40" s="155">
        <v>35</v>
      </c>
      <c r="G40" s="155">
        <v>29</v>
      </c>
      <c r="H40" s="155">
        <v>38</v>
      </c>
      <c r="I40" s="24">
        <f t="shared" si="0"/>
        <v>34.5</v>
      </c>
      <c r="J40" s="24">
        <f t="shared" si="1"/>
        <v>69</v>
      </c>
      <c r="K40" s="155">
        <v>65</v>
      </c>
      <c r="L40" s="155">
        <v>65</v>
      </c>
      <c r="M40" s="28">
        <v>64</v>
      </c>
      <c r="N40" s="30"/>
      <c r="O40" s="29">
        <f t="shared" si="2"/>
        <v>64.67</v>
      </c>
      <c r="P40" s="30">
        <v>40</v>
      </c>
      <c r="Q40" s="167">
        <v>43</v>
      </c>
      <c r="R40" s="28">
        <v>43</v>
      </c>
      <c r="S40" s="29">
        <f t="shared" si="3"/>
        <v>259.67</v>
      </c>
      <c r="T40" s="34" t="b">
        <f t="shared" si="4"/>
        <v>1</v>
      </c>
      <c r="U40" s="34" t="b">
        <f t="shared" si="5"/>
        <v>1</v>
      </c>
      <c r="V40" s="65" t="b">
        <f t="shared" si="6"/>
        <v>1</v>
      </c>
      <c r="W40" s="65" t="b">
        <f t="shared" si="7"/>
        <v>1</v>
      </c>
      <c r="X40" s="65" t="b">
        <f t="shared" si="8"/>
        <v>1</v>
      </c>
      <c r="Y40" s="65" t="b">
        <f>IF(S40,S40&gt;=207,S40&lt;207)</f>
        <v>1</v>
      </c>
      <c r="Z40" s="65" t="b">
        <f t="shared" si="10"/>
        <v>1</v>
      </c>
    </row>
    <row r="41" spans="1:26" s="28" customFormat="1" x14ac:dyDescent="0.25">
      <c r="A41" s="111" t="s">
        <v>186</v>
      </c>
      <c r="B41" s="111" t="s">
        <v>187</v>
      </c>
      <c r="C41" s="111" t="s">
        <v>113</v>
      </c>
      <c r="D41" s="26" t="s">
        <v>16</v>
      </c>
      <c r="E41" s="155">
        <v>29</v>
      </c>
      <c r="F41" s="155">
        <v>37</v>
      </c>
      <c r="G41" s="155">
        <v>33</v>
      </c>
      <c r="H41" s="155">
        <v>39</v>
      </c>
      <c r="I41" s="24">
        <f t="shared" si="0"/>
        <v>34.5</v>
      </c>
      <c r="J41" s="24">
        <f t="shared" si="1"/>
        <v>69</v>
      </c>
      <c r="K41" s="155">
        <v>71</v>
      </c>
      <c r="L41" s="155">
        <v>74</v>
      </c>
      <c r="M41" s="28">
        <v>78</v>
      </c>
      <c r="N41" s="30"/>
      <c r="O41" s="29">
        <f t="shared" si="2"/>
        <v>74.33</v>
      </c>
      <c r="P41" s="30">
        <v>40</v>
      </c>
      <c r="Q41" s="30">
        <v>37</v>
      </c>
      <c r="R41" s="28">
        <v>39</v>
      </c>
      <c r="S41" s="29">
        <f t="shared" si="3"/>
        <v>259.33</v>
      </c>
      <c r="T41" s="34" t="b">
        <f t="shared" si="4"/>
        <v>1</v>
      </c>
      <c r="U41" s="34" t="b">
        <f t="shared" si="5"/>
        <v>1</v>
      </c>
      <c r="V41" s="65" t="b">
        <f t="shared" si="6"/>
        <v>1</v>
      </c>
      <c r="W41" s="65" t="b">
        <f t="shared" si="7"/>
        <v>1</v>
      </c>
      <c r="X41" s="65" t="b">
        <f t="shared" si="8"/>
        <v>1</v>
      </c>
      <c r="Y41" s="65" t="b">
        <f>IF(S41,S41&gt;=207,S41&lt;207)</f>
        <v>1</v>
      </c>
      <c r="Z41" s="65" t="b">
        <f t="shared" si="10"/>
        <v>1</v>
      </c>
    </row>
    <row r="42" spans="1:26" s="28" customFormat="1" x14ac:dyDescent="0.25">
      <c r="A42" s="111" t="s">
        <v>126</v>
      </c>
      <c r="B42" s="111" t="s">
        <v>127</v>
      </c>
      <c r="C42" s="111" t="s">
        <v>128</v>
      </c>
      <c r="D42" s="26" t="s">
        <v>16</v>
      </c>
      <c r="E42" s="155">
        <v>31</v>
      </c>
      <c r="F42" s="155">
        <v>35</v>
      </c>
      <c r="G42" s="155">
        <v>35</v>
      </c>
      <c r="H42" s="155">
        <v>39</v>
      </c>
      <c r="I42" s="24">
        <f t="shared" si="0"/>
        <v>35</v>
      </c>
      <c r="J42" s="24">
        <f t="shared" si="1"/>
        <v>70</v>
      </c>
      <c r="K42" s="155">
        <v>53</v>
      </c>
      <c r="L42" s="155">
        <v>69</v>
      </c>
      <c r="M42" s="28">
        <v>67</v>
      </c>
      <c r="N42" s="30"/>
      <c r="O42" s="29">
        <f t="shared" si="2"/>
        <v>63</v>
      </c>
      <c r="P42" s="30">
        <v>40</v>
      </c>
      <c r="Q42" s="30">
        <v>44</v>
      </c>
      <c r="R42" s="28">
        <v>42</v>
      </c>
      <c r="S42" s="29">
        <f t="shared" si="3"/>
        <v>259</v>
      </c>
      <c r="T42" s="34" t="b">
        <f t="shared" si="4"/>
        <v>1</v>
      </c>
      <c r="U42" s="34" t="b">
        <f t="shared" si="5"/>
        <v>1</v>
      </c>
      <c r="V42" s="65" t="b">
        <f t="shared" si="6"/>
        <v>1</v>
      </c>
      <c r="W42" s="65" t="b">
        <f t="shared" si="7"/>
        <v>1</v>
      </c>
      <c r="X42" s="65" t="b">
        <f t="shared" si="8"/>
        <v>1</v>
      </c>
      <c r="Y42" s="65" t="b">
        <f>IF(S42,S42&gt;=207,S42&lt;207)</f>
        <v>1</v>
      </c>
      <c r="Z42" s="65" t="b">
        <f t="shared" si="10"/>
        <v>1</v>
      </c>
    </row>
    <row r="43" spans="1:26" s="28" customFormat="1" x14ac:dyDescent="0.25">
      <c r="A43" s="111" t="s">
        <v>286</v>
      </c>
      <c r="B43" s="111" t="s">
        <v>287</v>
      </c>
      <c r="C43" s="111" t="s">
        <v>181</v>
      </c>
      <c r="D43" s="26" t="s">
        <v>20</v>
      </c>
      <c r="E43" s="155">
        <v>38</v>
      </c>
      <c r="F43" s="155">
        <v>37</v>
      </c>
      <c r="G43" s="155">
        <v>35</v>
      </c>
      <c r="H43" s="155">
        <v>35</v>
      </c>
      <c r="I43" s="24">
        <f t="shared" si="0"/>
        <v>36.25</v>
      </c>
      <c r="J43" s="24">
        <f t="shared" si="1"/>
        <v>72.5</v>
      </c>
      <c r="K43" s="155">
        <v>65</v>
      </c>
      <c r="L43" s="155">
        <v>67</v>
      </c>
      <c r="M43" s="155">
        <v>70</v>
      </c>
      <c r="N43" s="30"/>
      <c r="O43" s="29">
        <f t="shared" si="2"/>
        <v>67.33</v>
      </c>
      <c r="P43" s="30">
        <v>40</v>
      </c>
      <c r="Q43" s="167">
        <v>41</v>
      </c>
      <c r="R43" s="28">
        <v>38</v>
      </c>
      <c r="S43" s="29">
        <f t="shared" si="3"/>
        <v>258.83</v>
      </c>
      <c r="T43" s="34" t="b">
        <f t="shared" si="4"/>
        <v>1</v>
      </c>
      <c r="U43" s="34" t="b">
        <f t="shared" si="5"/>
        <v>1</v>
      </c>
      <c r="V43" s="65" t="b">
        <f t="shared" si="6"/>
        <v>1</v>
      </c>
      <c r="W43" s="65" t="b">
        <f t="shared" si="7"/>
        <v>1</v>
      </c>
      <c r="X43" s="65" t="b">
        <f t="shared" si="8"/>
        <v>1</v>
      </c>
      <c r="Y43" s="65" t="b">
        <f>IF(S43,S43&gt;=207,S43&lt;207)</f>
        <v>1</v>
      </c>
      <c r="Z43" s="65" t="b">
        <f t="shared" si="10"/>
        <v>1</v>
      </c>
    </row>
    <row r="44" spans="1:26" s="28" customFormat="1" x14ac:dyDescent="0.25">
      <c r="A44" s="111" t="s">
        <v>791</v>
      </c>
      <c r="B44" s="111" t="s">
        <v>792</v>
      </c>
      <c r="C44" s="111" t="s">
        <v>124</v>
      </c>
      <c r="D44" s="26" t="s">
        <v>26</v>
      </c>
      <c r="E44" s="155">
        <v>34</v>
      </c>
      <c r="F44" s="155">
        <v>39</v>
      </c>
      <c r="G44" s="155">
        <v>35</v>
      </c>
      <c r="H44" s="155">
        <v>39</v>
      </c>
      <c r="I44" s="24">
        <f t="shared" si="0"/>
        <v>36.75</v>
      </c>
      <c r="J44" s="24">
        <f t="shared" si="1"/>
        <v>73.5</v>
      </c>
      <c r="K44" s="155">
        <v>63</v>
      </c>
      <c r="L44" s="155">
        <v>72</v>
      </c>
      <c r="M44" s="28">
        <v>67</v>
      </c>
      <c r="N44" s="30"/>
      <c r="O44" s="29">
        <f t="shared" si="2"/>
        <v>67.33</v>
      </c>
      <c r="P44" s="30">
        <v>40</v>
      </c>
      <c r="Q44" s="167">
        <v>36</v>
      </c>
      <c r="R44" s="28">
        <v>42</v>
      </c>
      <c r="S44" s="29">
        <f t="shared" si="3"/>
        <v>258.83</v>
      </c>
      <c r="T44" s="34" t="b">
        <f t="shared" si="4"/>
        <v>1</v>
      </c>
      <c r="U44" s="34" t="b">
        <f t="shared" si="5"/>
        <v>1</v>
      </c>
      <c r="V44" s="65" t="b">
        <f t="shared" si="6"/>
        <v>1</v>
      </c>
      <c r="W44" s="65" t="b">
        <f t="shared" si="7"/>
        <v>1</v>
      </c>
      <c r="X44" s="65" t="b">
        <f t="shared" si="8"/>
        <v>1</v>
      </c>
      <c r="Y44" s="65" t="b">
        <f>IF(S44,S44&gt;=200,S44&lt;200)</f>
        <v>1</v>
      </c>
      <c r="Z44" s="65" t="b">
        <f t="shared" si="10"/>
        <v>1</v>
      </c>
    </row>
    <row r="45" spans="1:26" s="28" customFormat="1" x14ac:dyDescent="0.25">
      <c r="A45" s="111" t="s">
        <v>368</v>
      </c>
      <c r="B45" s="111" t="s">
        <v>180</v>
      </c>
      <c r="C45" s="111" t="s">
        <v>120</v>
      </c>
      <c r="D45" s="26" t="s">
        <v>21</v>
      </c>
      <c r="E45" s="155">
        <v>36</v>
      </c>
      <c r="F45" s="155">
        <v>35</v>
      </c>
      <c r="G45" s="155">
        <v>37</v>
      </c>
      <c r="H45" s="155">
        <v>35</v>
      </c>
      <c r="I45" s="24">
        <f t="shared" si="0"/>
        <v>35.75</v>
      </c>
      <c r="J45" s="24">
        <f t="shared" si="1"/>
        <v>71.5</v>
      </c>
      <c r="K45" s="155">
        <v>60</v>
      </c>
      <c r="L45" s="155">
        <v>73</v>
      </c>
      <c r="M45" s="28">
        <v>69</v>
      </c>
      <c r="N45" s="30"/>
      <c r="O45" s="29">
        <f t="shared" si="2"/>
        <v>67.33</v>
      </c>
      <c r="P45" s="30">
        <v>40</v>
      </c>
      <c r="Q45" s="167">
        <v>38.5</v>
      </c>
      <c r="R45" s="28">
        <v>41</v>
      </c>
      <c r="S45" s="29">
        <f t="shared" si="3"/>
        <v>258.33</v>
      </c>
      <c r="T45" s="34" t="b">
        <f t="shared" si="4"/>
        <v>1</v>
      </c>
      <c r="U45" s="34" t="b">
        <f t="shared" si="5"/>
        <v>1</v>
      </c>
      <c r="V45" s="65" t="b">
        <f t="shared" si="6"/>
        <v>1</v>
      </c>
      <c r="W45" s="65" t="b">
        <f t="shared" si="7"/>
        <v>1</v>
      </c>
      <c r="X45" s="65" t="b">
        <f t="shared" si="8"/>
        <v>1</v>
      </c>
      <c r="Y45" s="65" t="b">
        <f>IF(S45,S45&gt;=207,S45&lt;207)</f>
        <v>1</v>
      </c>
      <c r="Z45" s="65" t="b">
        <f t="shared" si="10"/>
        <v>1</v>
      </c>
    </row>
    <row r="46" spans="1:26" s="28" customFormat="1" x14ac:dyDescent="0.25">
      <c r="A46" s="111" t="s">
        <v>409</v>
      </c>
      <c r="B46" s="111" t="s">
        <v>410</v>
      </c>
      <c r="C46" s="111" t="s">
        <v>146</v>
      </c>
      <c r="D46" s="26" t="s">
        <v>21</v>
      </c>
      <c r="E46" s="155">
        <v>36</v>
      </c>
      <c r="F46" s="155">
        <v>26</v>
      </c>
      <c r="G46" s="155">
        <v>37</v>
      </c>
      <c r="H46" s="155">
        <v>36</v>
      </c>
      <c r="I46" s="24">
        <f t="shared" si="0"/>
        <v>33.75</v>
      </c>
      <c r="J46" s="24">
        <f t="shared" si="1"/>
        <v>67.5</v>
      </c>
      <c r="K46" s="155">
        <v>64</v>
      </c>
      <c r="L46" s="155">
        <v>78</v>
      </c>
      <c r="M46" s="28">
        <v>72</v>
      </c>
      <c r="N46" s="30"/>
      <c r="O46" s="29">
        <f t="shared" si="2"/>
        <v>71.33</v>
      </c>
      <c r="P46" s="30">
        <v>40</v>
      </c>
      <c r="Q46" s="167">
        <v>41.5</v>
      </c>
      <c r="R46" s="28">
        <v>38</v>
      </c>
      <c r="S46" s="29">
        <f t="shared" si="3"/>
        <v>258.33</v>
      </c>
      <c r="T46" s="34" t="b">
        <f t="shared" si="4"/>
        <v>1</v>
      </c>
      <c r="U46" s="34" t="b">
        <f t="shared" si="5"/>
        <v>1</v>
      </c>
      <c r="V46" s="65" t="b">
        <f t="shared" si="6"/>
        <v>1</v>
      </c>
      <c r="W46" s="65" t="b">
        <f t="shared" si="7"/>
        <v>1</v>
      </c>
      <c r="X46" s="65" t="b">
        <f t="shared" si="8"/>
        <v>1</v>
      </c>
      <c r="Y46" s="65" t="b">
        <f>IF(S46,S46&gt;=207,S46&lt;207)</f>
        <v>1</v>
      </c>
      <c r="Z46" s="65" t="b">
        <f t="shared" si="10"/>
        <v>1</v>
      </c>
    </row>
    <row r="47" spans="1:26" s="28" customFormat="1" x14ac:dyDescent="0.25">
      <c r="A47" s="111" t="s">
        <v>155</v>
      </c>
      <c r="B47" s="111" t="s">
        <v>156</v>
      </c>
      <c r="C47" s="111" t="s">
        <v>157</v>
      </c>
      <c r="D47" s="26" t="s">
        <v>16</v>
      </c>
      <c r="E47" s="155">
        <v>31</v>
      </c>
      <c r="F47" s="155">
        <v>35</v>
      </c>
      <c r="G47" s="155">
        <v>34</v>
      </c>
      <c r="H47" s="155">
        <v>37</v>
      </c>
      <c r="I47" s="24">
        <f t="shared" si="0"/>
        <v>34.25</v>
      </c>
      <c r="J47" s="24">
        <f t="shared" si="1"/>
        <v>68.5</v>
      </c>
      <c r="K47" s="155">
        <v>68</v>
      </c>
      <c r="L47" s="155">
        <v>67</v>
      </c>
      <c r="M47" s="28">
        <v>65</v>
      </c>
      <c r="N47" s="30"/>
      <c r="O47" s="29">
        <f t="shared" si="2"/>
        <v>66.67</v>
      </c>
      <c r="P47" s="30">
        <v>40</v>
      </c>
      <c r="Q47" s="30">
        <v>41</v>
      </c>
      <c r="R47" s="28">
        <v>42</v>
      </c>
      <c r="S47" s="29">
        <f t="shared" si="3"/>
        <v>258.17</v>
      </c>
      <c r="T47" s="34" t="b">
        <f t="shared" si="4"/>
        <v>1</v>
      </c>
      <c r="U47" s="34" t="b">
        <f t="shared" si="5"/>
        <v>1</v>
      </c>
      <c r="V47" s="65" t="b">
        <f t="shared" si="6"/>
        <v>1</v>
      </c>
      <c r="W47" s="65" t="b">
        <f t="shared" si="7"/>
        <v>1</v>
      </c>
      <c r="X47" s="65" t="b">
        <f t="shared" si="8"/>
        <v>1</v>
      </c>
      <c r="Y47" s="65" t="b">
        <f>IF(S47,S47&gt;=207,S47&lt;207)</f>
        <v>1</v>
      </c>
      <c r="Z47" s="65" t="b">
        <f t="shared" si="10"/>
        <v>1</v>
      </c>
    </row>
    <row r="48" spans="1:26" s="28" customFormat="1" x14ac:dyDescent="0.25">
      <c r="A48" s="111" t="s">
        <v>483</v>
      </c>
      <c r="B48" s="111" t="s">
        <v>484</v>
      </c>
      <c r="C48" s="111" t="s">
        <v>113</v>
      </c>
      <c r="D48" s="26" t="s">
        <v>23</v>
      </c>
      <c r="E48" s="155">
        <v>35</v>
      </c>
      <c r="F48" s="155">
        <v>36</v>
      </c>
      <c r="G48" s="155">
        <v>32</v>
      </c>
      <c r="H48" s="155">
        <v>36</v>
      </c>
      <c r="I48" s="24">
        <f t="shared" si="0"/>
        <v>34.75</v>
      </c>
      <c r="J48" s="24">
        <f t="shared" si="1"/>
        <v>69.5</v>
      </c>
      <c r="K48" s="155">
        <v>58</v>
      </c>
      <c r="L48" s="155">
        <v>77</v>
      </c>
      <c r="M48" s="28">
        <v>71</v>
      </c>
      <c r="N48" s="30"/>
      <c r="O48" s="29">
        <f t="shared" si="2"/>
        <v>68.67</v>
      </c>
      <c r="P48" s="30">
        <v>40</v>
      </c>
      <c r="Q48" s="167">
        <v>39</v>
      </c>
      <c r="R48" s="28">
        <v>41</v>
      </c>
      <c r="S48" s="29">
        <f t="shared" si="3"/>
        <v>258.17</v>
      </c>
      <c r="T48" s="34" t="b">
        <f t="shared" si="4"/>
        <v>1</v>
      </c>
      <c r="U48" s="34" t="b">
        <f t="shared" si="5"/>
        <v>1</v>
      </c>
      <c r="V48" s="65" t="b">
        <f t="shared" si="6"/>
        <v>1</v>
      </c>
      <c r="W48" s="65" t="b">
        <f t="shared" si="7"/>
        <v>1</v>
      </c>
      <c r="X48" s="65" t="b">
        <f t="shared" si="8"/>
        <v>1</v>
      </c>
      <c r="Y48" s="65" t="b">
        <f>IF(S48,S48&gt;=207,S48&lt;207)</f>
        <v>1</v>
      </c>
      <c r="Z48" s="65" t="b">
        <f t="shared" si="10"/>
        <v>1</v>
      </c>
    </row>
    <row r="49" spans="1:26" s="28" customFormat="1" x14ac:dyDescent="0.25">
      <c r="A49" s="111" t="s">
        <v>151</v>
      </c>
      <c r="B49" s="111" t="s">
        <v>152</v>
      </c>
      <c r="C49" s="111" t="s">
        <v>153</v>
      </c>
      <c r="D49" s="26" t="s">
        <v>16</v>
      </c>
      <c r="E49" s="155">
        <v>29</v>
      </c>
      <c r="F49" s="155">
        <v>32</v>
      </c>
      <c r="G49" s="155">
        <v>34</v>
      </c>
      <c r="H49" s="155">
        <v>37</v>
      </c>
      <c r="I49" s="24">
        <f t="shared" si="0"/>
        <v>33</v>
      </c>
      <c r="J49" s="24">
        <f t="shared" si="1"/>
        <v>66</v>
      </c>
      <c r="K49" s="155">
        <v>70</v>
      </c>
      <c r="L49" s="155">
        <v>75</v>
      </c>
      <c r="M49" s="28">
        <v>65</v>
      </c>
      <c r="N49" s="30"/>
      <c r="O49" s="29">
        <f t="shared" si="2"/>
        <v>70</v>
      </c>
      <c r="P49" s="30">
        <v>40</v>
      </c>
      <c r="Q49" s="30">
        <v>41</v>
      </c>
      <c r="R49" s="28">
        <v>41</v>
      </c>
      <c r="S49" s="29">
        <f t="shared" si="3"/>
        <v>258</v>
      </c>
      <c r="T49" s="34" t="b">
        <f t="shared" si="4"/>
        <v>1</v>
      </c>
      <c r="U49" s="34" t="b">
        <f t="shared" si="5"/>
        <v>1</v>
      </c>
      <c r="V49" s="65" t="b">
        <f t="shared" si="6"/>
        <v>1</v>
      </c>
      <c r="W49" s="65" t="b">
        <f t="shared" si="7"/>
        <v>1</v>
      </c>
      <c r="X49" s="65" t="b">
        <f t="shared" si="8"/>
        <v>1</v>
      </c>
      <c r="Y49" s="65" t="b">
        <f>IF(S49,S49&gt;=207,S49&lt;207)</f>
        <v>1</v>
      </c>
      <c r="Z49" s="65" t="b">
        <f t="shared" si="10"/>
        <v>1</v>
      </c>
    </row>
    <row r="50" spans="1:26" x14ac:dyDescent="0.25">
      <c r="A50" s="111" t="s">
        <v>770</v>
      </c>
      <c r="B50" s="111" t="s">
        <v>771</v>
      </c>
      <c r="C50" s="111" t="s">
        <v>175</v>
      </c>
      <c r="D50" s="26" t="s">
        <v>26</v>
      </c>
      <c r="E50" s="155">
        <v>34</v>
      </c>
      <c r="F50" s="155">
        <v>40</v>
      </c>
      <c r="G50" s="155">
        <v>35</v>
      </c>
      <c r="H50" s="155">
        <v>37</v>
      </c>
      <c r="I50" s="24">
        <f t="shared" si="0"/>
        <v>36.5</v>
      </c>
      <c r="J50" s="24">
        <f t="shared" si="1"/>
        <v>73</v>
      </c>
      <c r="K50" s="155">
        <v>62</v>
      </c>
      <c r="L50" s="155">
        <v>59</v>
      </c>
      <c r="M50" s="28">
        <v>71</v>
      </c>
      <c r="N50" s="30"/>
      <c r="O50" s="29">
        <f t="shared" si="2"/>
        <v>64</v>
      </c>
      <c r="P50" s="30">
        <v>40</v>
      </c>
      <c r="Q50" s="167">
        <v>42</v>
      </c>
      <c r="R50" s="28">
        <v>39</v>
      </c>
      <c r="S50" s="29">
        <f t="shared" si="3"/>
        <v>258</v>
      </c>
      <c r="T50" s="34" t="b">
        <f t="shared" si="4"/>
        <v>1</v>
      </c>
      <c r="U50" s="34" t="b">
        <f t="shared" si="5"/>
        <v>1</v>
      </c>
      <c r="V50" s="65" t="b">
        <f t="shared" si="6"/>
        <v>1</v>
      </c>
      <c r="W50" s="65" t="b">
        <f t="shared" si="7"/>
        <v>1</v>
      </c>
      <c r="X50" s="65" t="b">
        <f t="shared" si="8"/>
        <v>1</v>
      </c>
      <c r="Y50" s="65" t="b">
        <f>IF(S50,S50&gt;=200,S50&lt;200)</f>
        <v>1</v>
      </c>
      <c r="Z50" s="65" t="b">
        <f t="shared" si="10"/>
        <v>1</v>
      </c>
    </row>
    <row r="51" spans="1:26" s="28" customFormat="1" x14ac:dyDescent="0.25">
      <c r="A51" s="111" t="s">
        <v>691</v>
      </c>
      <c r="B51" s="111" t="s">
        <v>692</v>
      </c>
      <c r="C51" s="111" t="s">
        <v>146</v>
      </c>
      <c r="D51" s="26" t="s">
        <v>25</v>
      </c>
      <c r="E51" s="155">
        <v>32</v>
      </c>
      <c r="F51" s="155">
        <v>35</v>
      </c>
      <c r="G51" s="155">
        <v>36</v>
      </c>
      <c r="H51" s="155">
        <v>36</v>
      </c>
      <c r="I51" s="24">
        <f t="shared" si="0"/>
        <v>34.75</v>
      </c>
      <c r="J51" s="24">
        <f t="shared" si="1"/>
        <v>69.5</v>
      </c>
      <c r="K51" s="155">
        <v>65</v>
      </c>
      <c r="L51" s="155">
        <v>71</v>
      </c>
      <c r="M51" s="28">
        <v>68</v>
      </c>
      <c r="N51" s="30"/>
      <c r="O51" s="29">
        <f t="shared" si="2"/>
        <v>68</v>
      </c>
      <c r="P51" s="30">
        <v>40</v>
      </c>
      <c r="Q51" s="167">
        <v>38.5</v>
      </c>
      <c r="R51" s="30">
        <v>41</v>
      </c>
      <c r="S51" s="29">
        <f t="shared" si="3"/>
        <v>257</v>
      </c>
      <c r="T51" s="34" t="b">
        <f t="shared" si="4"/>
        <v>1</v>
      </c>
      <c r="U51" s="34" t="b">
        <f t="shared" si="5"/>
        <v>1</v>
      </c>
      <c r="V51" s="65" t="b">
        <f t="shared" si="6"/>
        <v>1</v>
      </c>
      <c r="W51" s="65" t="b">
        <f t="shared" si="7"/>
        <v>1</v>
      </c>
      <c r="X51" s="65" t="b">
        <f t="shared" si="8"/>
        <v>1</v>
      </c>
      <c r="Y51" s="65" t="b">
        <f>IF(S51,S51&gt;=200,S51&lt;200)</f>
        <v>1</v>
      </c>
      <c r="Z51" s="65" t="b">
        <f t="shared" si="10"/>
        <v>1</v>
      </c>
    </row>
    <row r="52" spans="1:26" x14ac:dyDescent="0.25">
      <c r="A52" s="111" t="s">
        <v>529</v>
      </c>
      <c r="B52" s="111" t="s">
        <v>530</v>
      </c>
      <c r="C52" s="111" t="s">
        <v>171</v>
      </c>
      <c r="D52" s="26" t="s">
        <v>23</v>
      </c>
      <c r="E52" s="155">
        <v>38</v>
      </c>
      <c r="F52" s="155">
        <v>36</v>
      </c>
      <c r="G52" s="155">
        <v>31</v>
      </c>
      <c r="H52" s="155">
        <v>38</v>
      </c>
      <c r="I52" s="24">
        <f t="shared" si="0"/>
        <v>35.75</v>
      </c>
      <c r="J52" s="24">
        <f t="shared" si="1"/>
        <v>71.5</v>
      </c>
      <c r="K52" s="155">
        <v>69</v>
      </c>
      <c r="L52" s="155">
        <v>69</v>
      </c>
      <c r="M52" s="28">
        <v>70</v>
      </c>
      <c r="N52" s="30"/>
      <c r="O52" s="29">
        <f t="shared" si="2"/>
        <v>69.33</v>
      </c>
      <c r="P52" s="30">
        <v>40</v>
      </c>
      <c r="Q52" s="167">
        <v>39</v>
      </c>
      <c r="R52" s="28">
        <v>37</v>
      </c>
      <c r="S52" s="29">
        <f t="shared" si="3"/>
        <v>256.83</v>
      </c>
      <c r="T52" s="34" t="b">
        <f t="shared" si="4"/>
        <v>1</v>
      </c>
      <c r="U52" s="34" t="b">
        <f t="shared" si="5"/>
        <v>1</v>
      </c>
      <c r="V52" s="65" t="b">
        <f t="shared" si="6"/>
        <v>1</v>
      </c>
      <c r="W52" s="65" t="b">
        <f t="shared" si="7"/>
        <v>1</v>
      </c>
      <c r="X52" s="65" t="b">
        <f t="shared" si="8"/>
        <v>1</v>
      </c>
      <c r="Y52" s="65" t="b">
        <f>IF(S52,S52&gt;=207,S52&lt;207)</f>
        <v>1</v>
      </c>
      <c r="Z52" s="65" t="b">
        <f t="shared" si="10"/>
        <v>1</v>
      </c>
    </row>
    <row r="53" spans="1:26" s="28" customFormat="1" x14ac:dyDescent="0.25">
      <c r="A53" s="111" t="s">
        <v>736</v>
      </c>
      <c r="B53" s="111" t="s">
        <v>737</v>
      </c>
      <c r="C53" s="111" t="s">
        <v>146</v>
      </c>
      <c r="D53" s="26" t="s">
        <v>25</v>
      </c>
      <c r="E53" s="155">
        <v>34</v>
      </c>
      <c r="F53" s="155">
        <v>38</v>
      </c>
      <c r="G53" s="155">
        <v>38</v>
      </c>
      <c r="H53" s="155">
        <v>38</v>
      </c>
      <c r="I53" s="24">
        <f t="shared" si="0"/>
        <v>37</v>
      </c>
      <c r="J53" s="24">
        <f t="shared" si="1"/>
        <v>74</v>
      </c>
      <c r="K53" s="155">
        <v>65</v>
      </c>
      <c r="L53" s="155">
        <v>62</v>
      </c>
      <c r="M53" s="28">
        <v>72</v>
      </c>
      <c r="N53" s="30"/>
      <c r="O53" s="29">
        <f t="shared" si="2"/>
        <v>66.33</v>
      </c>
      <c r="P53" s="30">
        <v>40</v>
      </c>
      <c r="Q53" s="167">
        <v>34.5</v>
      </c>
      <c r="R53" s="30">
        <v>42</v>
      </c>
      <c r="S53" s="29">
        <f t="shared" si="3"/>
        <v>256.83</v>
      </c>
      <c r="T53" s="34" t="b">
        <f t="shared" si="4"/>
        <v>1</v>
      </c>
      <c r="U53" s="34" t="b">
        <f t="shared" si="5"/>
        <v>1</v>
      </c>
      <c r="V53" s="65" t="b">
        <f t="shared" si="6"/>
        <v>1</v>
      </c>
      <c r="W53" s="65" t="b">
        <f t="shared" si="7"/>
        <v>1</v>
      </c>
      <c r="X53" s="65" t="b">
        <f t="shared" si="8"/>
        <v>1</v>
      </c>
      <c r="Y53" s="65" t="b">
        <f>IF(S53,S53&gt;=200,S53&lt;200)</f>
        <v>1</v>
      </c>
      <c r="Z53" s="65" t="b">
        <f t="shared" si="10"/>
        <v>1</v>
      </c>
    </row>
    <row r="54" spans="1:26" s="28" customFormat="1" x14ac:dyDescent="0.25">
      <c r="A54" s="111" t="s">
        <v>273</v>
      </c>
      <c r="B54" s="111" t="s">
        <v>274</v>
      </c>
      <c r="C54" s="111" t="s">
        <v>120</v>
      </c>
      <c r="D54" s="26" t="s">
        <v>20</v>
      </c>
      <c r="E54" s="155">
        <v>38</v>
      </c>
      <c r="F54" s="155">
        <v>33</v>
      </c>
      <c r="G54" s="155">
        <v>36</v>
      </c>
      <c r="H54" s="155">
        <v>36</v>
      </c>
      <c r="I54" s="24">
        <f t="shared" si="0"/>
        <v>35.75</v>
      </c>
      <c r="J54" s="24">
        <f t="shared" si="1"/>
        <v>71.5</v>
      </c>
      <c r="K54" s="155">
        <v>60</v>
      </c>
      <c r="L54" s="155">
        <v>68</v>
      </c>
      <c r="M54" s="28">
        <v>66</v>
      </c>
      <c r="N54" s="30"/>
      <c r="O54" s="29">
        <f t="shared" si="2"/>
        <v>64.67</v>
      </c>
      <c r="P54" s="30">
        <v>40</v>
      </c>
      <c r="Q54" s="167">
        <v>37.5</v>
      </c>
      <c r="R54" s="28">
        <v>43</v>
      </c>
      <c r="S54" s="29">
        <f t="shared" si="3"/>
        <v>256.67</v>
      </c>
      <c r="T54" s="34" t="b">
        <f t="shared" si="4"/>
        <v>1</v>
      </c>
      <c r="U54" s="34" t="b">
        <f t="shared" si="5"/>
        <v>1</v>
      </c>
      <c r="V54" s="65" t="b">
        <f t="shared" si="6"/>
        <v>1</v>
      </c>
      <c r="W54" s="65" t="b">
        <f t="shared" si="7"/>
        <v>1</v>
      </c>
      <c r="X54" s="65" t="b">
        <f t="shared" si="8"/>
        <v>1</v>
      </c>
      <c r="Y54" s="65" t="b">
        <f>IF(S54,S54&gt;=207,S54&lt;207)</f>
        <v>1</v>
      </c>
      <c r="Z54" s="65" t="b">
        <f t="shared" si="10"/>
        <v>1</v>
      </c>
    </row>
    <row r="55" spans="1:26" s="28" customFormat="1" x14ac:dyDescent="0.25">
      <c r="A55" s="111" t="s">
        <v>397</v>
      </c>
      <c r="B55" s="111" t="s">
        <v>398</v>
      </c>
      <c r="C55" s="111" t="s">
        <v>221</v>
      </c>
      <c r="D55" s="26" t="s">
        <v>21</v>
      </c>
      <c r="E55" s="155">
        <v>37</v>
      </c>
      <c r="F55" s="155">
        <v>28</v>
      </c>
      <c r="G55" s="155">
        <v>37</v>
      </c>
      <c r="H55" s="155">
        <v>38</v>
      </c>
      <c r="I55" s="24">
        <f t="shared" si="0"/>
        <v>35</v>
      </c>
      <c r="J55" s="24">
        <f t="shared" si="1"/>
        <v>70</v>
      </c>
      <c r="K55" s="155">
        <v>57</v>
      </c>
      <c r="L55" s="155">
        <v>71</v>
      </c>
      <c r="M55" s="28">
        <v>69</v>
      </c>
      <c r="N55" s="30"/>
      <c r="O55" s="29">
        <f t="shared" si="2"/>
        <v>65.67</v>
      </c>
      <c r="P55" s="30">
        <v>40</v>
      </c>
      <c r="Q55" s="167">
        <v>40</v>
      </c>
      <c r="R55" s="28">
        <v>41</v>
      </c>
      <c r="S55" s="29">
        <f t="shared" si="3"/>
        <v>256.67</v>
      </c>
      <c r="T55" s="34" t="b">
        <f t="shared" si="4"/>
        <v>1</v>
      </c>
      <c r="U55" s="34" t="b">
        <f t="shared" si="5"/>
        <v>1</v>
      </c>
      <c r="V55" s="65" t="b">
        <f t="shared" si="6"/>
        <v>1</v>
      </c>
      <c r="W55" s="65" t="b">
        <f t="shared" si="7"/>
        <v>1</v>
      </c>
      <c r="X55" s="65" t="b">
        <f t="shared" si="8"/>
        <v>1</v>
      </c>
      <c r="Y55" s="65" t="b">
        <f>IF(S55,S55&gt;=207,S55&lt;207)</f>
        <v>1</v>
      </c>
      <c r="Z55" s="65" t="b">
        <f t="shared" si="10"/>
        <v>1</v>
      </c>
    </row>
    <row r="56" spans="1:26" s="28" customFormat="1" x14ac:dyDescent="0.25">
      <c r="A56" s="111" t="s">
        <v>714</v>
      </c>
      <c r="B56" s="111" t="s">
        <v>715</v>
      </c>
      <c r="C56" s="111" t="s">
        <v>113</v>
      </c>
      <c r="D56" s="26" t="s">
        <v>25</v>
      </c>
      <c r="E56" s="155">
        <v>32</v>
      </c>
      <c r="F56" s="155">
        <v>37</v>
      </c>
      <c r="G56" s="155">
        <v>35</v>
      </c>
      <c r="H56" s="155">
        <v>38</v>
      </c>
      <c r="I56" s="24">
        <f t="shared" si="0"/>
        <v>35.5</v>
      </c>
      <c r="J56" s="24">
        <f t="shared" si="1"/>
        <v>71</v>
      </c>
      <c r="K56" s="155">
        <v>62</v>
      </c>
      <c r="L56" s="155">
        <v>60</v>
      </c>
      <c r="M56" s="28">
        <v>72</v>
      </c>
      <c r="N56" s="30"/>
      <c r="O56" s="29">
        <f t="shared" si="2"/>
        <v>64.67</v>
      </c>
      <c r="P56" s="30">
        <v>40</v>
      </c>
      <c r="Q56" s="167">
        <v>42</v>
      </c>
      <c r="R56" s="30">
        <v>39</v>
      </c>
      <c r="S56" s="29">
        <f t="shared" si="3"/>
        <v>256.67</v>
      </c>
      <c r="T56" s="34" t="b">
        <f t="shared" si="4"/>
        <v>1</v>
      </c>
      <c r="U56" s="34" t="b">
        <f t="shared" si="5"/>
        <v>1</v>
      </c>
      <c r="V56" s="65" t="b">
        <f t="shared" si="6"/>
        <v>1</v>
      </c>
      <c r="W56" s="65" t="b">
        <f t="shared" si="7"/>
        <v>1</v>
      </c>
      <c r="X56" s="65" t="b">
        <f t="shared" si="8"/>
        <v>1</v>
      </c>
      <c r="Y56" s="65" t="b">
        <f>IF(S56,S56&gt;=200,S56&lt;200)</f>
        <v>1</v>
      </c>
      <c r="Z56" s="65" t="b">
        <f t="shared" si="10"/>
        <v>1</v>
      </c>
    </row>
    <row r="57" spans="1:26" s="28" customFormat="1" x14ac:dyDescent="0.25">
      <c r="A57" s="111" t="s">
        <v>227</v>
      </c>
      <c r="B57" s="111" t="s">
        <v>739</v>
      </c>
      <c r="C57" s="111" t="s">
        <v>136</v>
      </c>
      <c r="D57" s="26" t="s">
        <v>25</v>
      </c>
      <c r="E57" s="155">
        <v>34</v>
      </c>
      <c r="F57" s="155">
        <v>37</v>
      </c>
      <c r="G57" s="155">
        <v>33</v>
      </c>
      <c r="H57" s="155">
        <v>38</v>
      </c>
      <c r="I57" s="24">
        <f t="shared" si="0"/>
        <v>35.5</v>
      </c>
      <c r="J57" s="24">
        <f t="shared" si="1"/>
        <v>71</v>
      </c>
      <c r="K57" s="155">
        <v>57</v>
      </c>
      <c r="L57" s="155">
        <v>60</v>
      </c>
      <c r="M57" s="28">
        <v>70</v>
      </c>
      <c r="N57" s="30"/>
      <c r="O57" s="29">
        <f t="shared" si="2"/>
        <v>62.33</v>
      </c>
      <c r="P57" s="30">
        <v>40</v>
      </c>
      <c r="Q57" s="167">
        <v>44</v>
      </c>
      <c r="R57" s="30">
        <v>39</v>
      </c>
      <c r="S57" s="29">
        <f t="shared" si="3"/>
        <v>256.33</v>
      </c>
      <c r="T57" s="34" t="b">
        <f t="shared" si="4"/>
        <v>1</v>
      </c>
      <c r="U57" s="34" t="b">
        <f t="shared" si="5"/>
        <v>1</v>
      </c>
      <c r="V57" s="65" t="b">
        <f t="shared" si="6"/>
        <v>1</v>
      </c>
      <c r="W57" s="65" t="b">
        <f t="shared" si="7"/>
        <v>1</v>
      </c>
      <c r="X57" s="65" t="b">
        <f t="shared" si="8"/>
        <v>1</v>
      </c>
      <c r="Y57" s="65" t="b">
        <f>IF(S57,S57&gt;=200,S57&lt;200)</f>
        <v>1</v>
      </c>
      <c r="Z57" s="65" t="b">
        <f t="shared" si="10"/>
        <v>1</v>
      </c>
    </row>
    <row r="58" spans="1:26" s="28" customFormat="1" x14ac:dyDescent="0.25">
      <c r="A58" s="111" t="s">
        <v>602</v>
      </c>
      <c r="B58" s="111" t="s">
        <v>603</v>
      </c>
      <c r="C58" s="111" t="s">
        <v>113</v>
      </c>
      <c r="D58" s="26" t="s">
        <v>0</v>
      </c>
      <c r="E58" s="155">
        <v>31</v>
      </c>
      <c r="F58" s="155">
        <v>35</v>
      </c>
      <c r="G58" s="155">
        <v>36</v>
      </c>
      <c r="H58" s="155">
        <v>36</v>
      </c>
      <c r="I58" s="24">
        <f t="shared" si="0"/>
        <v>34.5</v>
      </c>
      <c r="J58" s="24">
        <f t="shared" si="1"/>
        <v>69</v>
      </c>
      <c r="K58" s="155">
        <v>62</v>
      </c>
      <c r="L58" s="155">
        <v>68</v>
      </c>
      <c r="M58" s="28">
        <v>65</v>
      </c>
      <c r="N58" s="30"/>
      <c r="O58" s="29">
        <f t="shared" si="2"/>
        <v>65</v>
      </c>
      <c r="P58" s="30">
        <v>40</v>
      </c>
      <c r="Q58" s="167">
        <v>38</v>
      </c>
      <c r="R58" s="28">
        <v>44</v>
      </c>
      <c r="S58" s="29">
        <f t="shared" si="3"/>
        <v>256</v>
      </c>
      <c r="T58" s="34" t="b">
        <f t="shared" si="4"/>
        <v>1</v>
      </c>
      <c r="U58" s="34" t="b">
        <f t="shared" si="5"/>
        <v>1</v>
      </c>
      <c r="V58" s="65" t="b">
        <f t="shared" si="6"/>
        <v>1</v>
      </c>
      <c r="W58" s="65" t="b">
        <f t="shared" si="7"/>
        <v>1</v>
      </c>
      <c r="X58" s="65" t="b">
        <f t="shared" si="8"/>
        <v>1</v>
      </c>
      <c r="Y58" s="65" t="b">
        <f t="shared" ref="Y58:Y65" si="12">IF(S58,S58&gt;=207,S58&lt;207)</f>
        <v>1</v>
      </c>
      <c r="Z58" s="65" t="b">
        <f t="shared" si="10"/>
        <v>1</v>
      </c>
    </row>
    <row r="59" spans="1:26" s="28" customFormat="1" x14ac:dyDescent="0.25">
      <c r="A59" s="111" t="s">
        <v>303</v>
      </c>
      <c r="B59" s="111" t="s">
        <v>304</v>
      </c>
      <c r="C59" s="111" t="s">
        <v>124</v>
      </c>
      <c r="D59" s="26" t="s">
        <v>20</v>
      </c>
      <c r="E59" s="155">
        <v>35</v>
      </c>
      <c r="F59" s="155">
        <v>36</v>
      </c>
      <c r="G59" s="155">
        <v>38</v>
      </c>
      <c r="H59" s="155">
        <v>38</v>
      </c>
      <c r="I59" s="24">
        <f t="shared" si="0"/>
        <v>36.75</v>
      </c>
      <c r="J59" s="24">
        <f t="shared" si="1"/>
        <v>73.5</v>
      </c>
      <c r="K59" s="155">
        <v>60</v>
      </c>
      <c r="L59" s="155">
        <v>65</v>
      </c>
      <c r="M59" s="28">
        <v>71</v>
      </c>
      <c r="N59" s="30"/>
      <c r="O59" s="29">
        <f t="shared" si="2"/>
        <v>65.33</v>
      </c>
      <c r="P59" s="30">
        <v>40</v>
      </c>
      <c r="Q59" s="167">
        <v>38</v>
      </c>
      <c r="R59" s="28">
        <v>39</v>
      </c>
      <c r="S59" s="29">
        <f t="shared" si="3"/>
        <v>255.83</v>
      </c>
      <c r="T59" s="34" t="b">
        <f t="shared" si="4"/>
        <v>1</v>
      </c>
      <c r="U59" s="34" t="b">
        <f t="shared" si="5"/>
        <v>1</v>
      </c>
      <c r="V59" s="65" t="b">
        <f t="shared" si="6"/>
        <v>1</v>
      </c>
      <c r="W59" s="65" t="b">
        <f t="shared" si="7"/>
        <v>1</v>
      </c>
      <c r="X59" s="65" t="b">
        <f t="shared" si="8"/>
        <v>1</v>
      </c>
      <c r="Y59" s="65" t="b">
        <f t="shared" si="12"/>
        <v>1</v>
      </c>
      <c r="Z59" s="65" t="b">
        <f t="shared" si="10"/>
        <v>1</v>
      </c>
    </row>
    <row r="60" spans="1:26" s="28" customFormat="1" x14ac:dyDescent="0.25">
      <c r="A60" s="111" t="s">
        <v>650</v>
      </c>
      <c r="B60" s="111" t="s">
        <v>651</v>
      </c>
      <c r="C60" s="111" t="s">
        <v>124</v>
      </c>
      <c r="D60" s="26" t="s">
        <v>24</v>
      </c>
      <c r="E60" s="155">
        <v>34</v>
      </c>
      <c r="F60" s="155">
        <v>37</v>
      </c>
      <c r="G60" s="155">
        <v>39</v>
      </c>
      <c r="H60" s="155">
        <v>36</v>
      </c>
      <c r="I60" s="24">
        <f t="shared" si="0"/>
        <v>36.5</v>
      </c>
      <c r="J60" s="24">
        <f t="shared" si="1"/>
        <v>73</v>
      </c>
      <c r="K60" s="155">
        <v>65</v>
      </c>
      <c r="L60" s="155">
        <v>59</v>
      </c>
      <c r="M60" s="28">
        <v>70</v>
      </c>
      <c r="N60" s="30"/>
      <c r="O60" s="29">
        <f t="shared" si="2"/>
        <v>64.67</v>
      </c>
      <c r="P60" s="30">
        <v>40</v>
      </c>
      <c r="Q60" s="167">
        <v>35</v>
      </c>
      <c r="R60" s="30">
        <v>43</v>
      </c>
      <c r="S60" s="29">
        <f t="shared" si="3"/>
        <v>255.67</v>
      </c>
      <c r="T60" s="34" t="b">
        <f t="shared" si="4"/>
        <v>1</v>
      </c>
      <c r="U60" s="34" t="b">
        <f t="shared" si="5"/>
        <v>1</v>
      </c>
      <c r="V60" s="65" t="b">
        <f t="shared" si="6"/>
        <v>1</v>
      </c>
      <c r="W60" s="65" t="b">
        <f t="shared" si="7"/>
        <v>1</v>
      </c>
      <c r="X60" s="65" t="b">
        <f t="shared" si="8"/>
        <v>1</v>
      </c>
      <c r="Y60" s="65" t="b">
        <f t="shared" si="12"/>
        <v>1</v>
      </c>
      <c r="Z60" s="65" t="b">
        <f t="shared" si="10"/>
        <v>1</v>
      </c>
    </row>
    <row r="61" spans="1:26" s="28" customFormat="1" x14ac:dyDescent="0.25">
      <c r="A61" s="111" t="s">
        <v>597</v>
      </c>
      <c r="B61" s="111" t="s">
        <v>598</v>
      </c>
      <c r="C61" s="111" t="s">
        <v>203</v>
      </c>
      <c r="D61" s="26" t="s">
        <v>0</v>
      </c>
      <c r="E61" s="155">
        <v>31</v>
      </c>
      <c r="F61" s="155">
        <v>34</v>
      </c>
      <c r="G61" s="155">
        <v>38</v>
      </c>
      <c r="H61" s="155">
        <v>36</v>
      </c>
      <c r="I61" s="24">
        <f t="shared" si="0"/>
        <v>34.75</v>
      </c>
      <c r="J61" s="24">
        <f t="shared" si="1"/>
        <v>69.5</v>
      </c>
      <c r="K61" s="155">
        <v>69</v>
      </c>
      <c r="L61" s="155">
        <v>67</v>
      </c>
      <c r="M61" s="28">
        <v>68</v>
      </c>
      <c r="N61" s="30"/>
      <c r="O61" s="29">
        <f t="shared" si="2"/>
        <v>68</v>
      </c>
      <c r="P61" s="30">
        <v>40</v>
      </c>
      <c r="Q61" s="167">
        <v>38</v>
      </c>
      <c r="R61" s="28">
        <v>40</v>
      </c>
      <c r="S61" s="29">
        <f t="shared" si="3"/>
        <v>255.5</v>
      </c>
      <c r="T61" s="34" t="b">
        <f t="shared" si="4"/>
        <v>1</v>
      </c>
      <c r="U61" s="34" t="b">
        <f t="shared" si="5"/>
        <v>1</v>
      </c>
      <c r="V61" s="65" t="b">
        <f t="shared" si="6"/>
        <v>1</v>
      </c>
      <c r="W61" s="65" t="b">
        <f t="shared" si="7"/>
        <v>1</v>
      </c>
      <c r="X61" s="65" t="b">
        <f t="shared" si="8"/>
        <v>1</v>
      </c>
      <c r="Y61" s="65" t="b">
        <f t="shared" si="12"/>
        <v>1</v>
      </c>
      <c r="Z61" s="65" t="b">
        <f t="shared" si="10"/>
        <v>1</v>
      </c>
    </row>
    <row r="62" spans="1:26" s="28" customFormat="1" x14ac:dyDescent="0.25">
      <c r="A62" s="151" t="s">
        <v>821</v>
      </c>
      <c r="B62" s="111" t="s">
        <v>148</v>
      </c>
      <c r="C62" s="111" t="s">
        <v>149</v>
      </c>
      <c r="D62" s="26" t="s">
        <v>16</v>
      </c>
      <c r="E62" s="155">
        <v>30</v>
      </c>
      <c r="F62" s="155">
        <v>36</v>
      </c>
      <c r="G62" s="155">
        <v>35</v>
      </c>
      <c r="H62" s="155">
        <v>37</v>
      </c>
      <c r="I62" s="24">
        <f t="shared" si="0"/>
        <v>34.5</v>
      </c>
      <c r="J62" s="24">
        <f t="shared" si="1"/>
        <v>69</v>
      </c>
      <c r="K62" s="155">
        <v>58</v>
      </c>
      <c r="L62" s="155">
        <v>65</v>
      </c>
      <c r="M62" s="28">
        <v>70</v>
      </c>
      <c r="N62" s="30"/>
      <c r="O62" s="29">
        <f t="shared" si="2"/>
        <v>64.33</v>
      </c>
      <c r="P62" s="30">
        <v>40</v>
      </c>
      <c r="Q62" s="30">
        <v>41</v>
      </c>
      <c r="R62" s="28">
        <v>41</v>
      </c>
      <c r="S62" s="29">
        <f t="shared" si="3"/>
        <v>255.33</v>
      </c>
      <c r="T62" s="34" t="b">
        <f t="shared" si="4"/>
        <v>1</v>
      </c>
      <c r="U62" s="34" t="b">
        <f t="shared" si="5"/>
        <v>1</v>
      </c>
      <c r="V62" s="65" t="b">
        <f t="shared" si="6"/>
        <v>1</v>
      </c>
      <c r="W62" s="65" t="b">
        <f t="shared" si="7"/>
        <v>1</v>
      </c>
      <c r="X62" s="65" t="b">
        <f t="shared" si="8"/>
        <v>1</v>
      </c>
      <c r="Y62" s="65" t="b">
        <f t="shared" si="12"/>
        <v>1</v>
      </c>
      <c r="Z62" s="65" t="b">
        <f t="shared" si="10"/>
        <v>1</v>
      </c>
    </row>
    <row r="63" spans="1:26" s="28" customFormat="1" x14ac:dyDescent="0.25">
      <c r="A63" s="111" t="s">
        <v>130</v>
      </c>
      <c r="B63" s="111" t="s">
        <v>131</v>
      </c>
      <c r="C63" s="111" t="s">
        <v>132</v>
      </c>
      <c r="D63" s="26" t="s">
        <v>16</v>
      </c>
      <c r="E63" s="155">
        <v>28</v>
      </c>
      <c r="F63" s="155">
        <v>39</v>
      </c>
      <c r="G63" s="155">
        <v>31</v>
      </c>
      <c r="H63" s="155">
        <v>36</v>
      </c>
      <c r="I63" s="24">
        <f t="shared" si="0"/>
        <v>33.5</v>
      </c>
      <c r="J63" s="24">
        <f t="shared" si="1"/>
        <v>67</v>
      </c>
      <c r="K63" s="155">
        <v>54</v>
      </c>
      <c r="L63" s="155">
        <v>72</v>
      </c>
      <c r="M63" s="28">
        <v>63</v>
      </c>
      <c r="N63" s="30"/>
      <c r="O63" s="29">
        <f t="shared" si="2"/>
        <v>63</v>
      </c>
      <c r="P63" s="30">
        <v>40</v>
      </c>
      <c r="Q63" s="30">
        <v>40</v>
      </c>
      <c r="R63" s="28">
        <v>45</v>
      </c>
      <c r="S63" s="29">
        <f t="shared" si="3"/>
        <v>255</v>
      </c>
      <c r="T63" s="34" t="b">
        <f t="shared" si="4"/>
        <v>1</v>
      </c>
      <c r="U63" s="34" t="b">
        <f t="shared" si="5"/>
        <v>1</v>
      </c>
      <c r="V63" s="65" t="b">
        <f t="shared" si="6"/>
        <v>1</v>
      </c>
      <c r="W63" s="65" t="b">
        <f t="shared" si="7"/>
        <v>1</v>
      </c>
      <c r="X63" s="65" t="b">
        <f t="shared" si="8"/>
        <v>1</v>
      </c>
      <c r="Y63" s="65" t="b">
        <f t="shared" si="12"/>
        <v>1</v>
      </c>
      <c r="Z63" s="65" t="b">
        <f t="shared" si="10"/>
        <v>1</v>
      </c>
    </row>
    <row r="64" spans="1:26" s="28" customFormat="1" x14ac:dyDescent="0.25">
      <c r="A64" s="111" t="s">
        <v>265</v>
      </c>
      <c r="B64" s="111" t="s">
        <v>266</v>
      </c>
      <c r="C64" s="111" t="s">
        <v>181</v>
      </c>
      <c r="D64" s="26" t="s">
        <v>19</v>
      </c>
      <c r="E64" s="155">
        <v>32</v>
      </c>
      <c r="F64" s="155">
        <v>39</v>
      </c>
      <c r="G64" s="155">
        <v>37</v>
      </c>
      <c r="H64" s="155">
        <v>37</v>
      </c>
      <c r="I64" s="24">
        <f t="shared" si="0"/>
        <v>36.25</v>
      </c>
      <c r="J64" s="24">
        <f t="shared" si="1"/>
        <v>72.5</v>
      </c>
      <c r="K64" s="155">
        <v>58</v>
      </c>
      <c r="L64" s="155">
        <v>69</v>
      </c>
      <c r="M64" s="28">
        <v>66</v>
      </c>
      <c r="N64" s="30"/>
      <c r="O64" s="29">
        <f t="shared" si="2"/>
        <v>64.33</v>
      </c>
      <c r="P64" s="30">
        <v>40</v>
      </c>
      <c r="Q64" s="30">
        <v>42</v>
      </c>
      <c r="R64" s="28">
        <v>36</v>
      </c>
      <c r="S64" s="29">
        <f t="shared" si="3"/>
        <v>254.83</v>
      </c>
      <c r="T64" s="34" t="b">
        <f t="shared" si="4"/>
        <v>1</v>
      </c>
      <c r="U64" s="34" t="b">
        <f t="shared" si="5"/>
        <v>1</v>
      </c>
      <c r="V64" s="65" t="b">
        <f t="shared" si="6"/>
        <v>1</v>
      </c>
      <c r="W64" s="65" t="b">
        <f t="shared" si="7"/>
        <v>1</v>
      </c>
      <c r="X64" s="65" t="b">
        <f t="shared" si="8"/>
        <v>1</v>
      </c>
      <c r="Y64" s="65" t="b">
        <f t="shared" si="12"/>
        <v>1</v>
      </c>
      <c r="Z64" s="65" t="b">
        <f t="shared" si="10"/>
        <v>1</v>
      </c>
    </row>
    <row r="65" spans="1:26" s="28" customFormat="1" x14ac:dyDescent="0.25">
      <c r="A65" s="111" t="s">
        <v>463</v>
      </c>
      <c r="B65" s="111" t="s">
        <v>464</v>
      </c>
      <c r="C65" s="111" t="s">
        <v>171</v>
      </c>
      <c r="D65" s="26" t="s">
        <v>22</v>
      </c>
      <c r="E65" s="155">
        <v>36</v>
      </c>
      <c r="F65" s="155">
        <v>38</v>
      </c>
      <c r="G65" s="155">
        <v>37</v>
      </c>
      <c r="H65" s="155">
        <v>37</v>
      </c>
      <c r="I65" s="24">
        <f t="shared" si="0"/>
        <v>37</v>
      </c>
      <c r="J65" s="24">
        <f t="shared" si="1"/>
        <v>74</v>
      </c>
      <c r="K65" s="155">
        <v>67</v>
      </c>
      <c r="L65" s="155">
        <v>48</v>
      </c>
      <c r="M65" s="28">
        <v>73</v>
      </c>
      <c r="N65" s="30"/>
      <c r="O65" s="29">
        <f t="shared" si="2"/>
        <v>62.67</v>
      </c>
      <c r="P65" s="30">
        <v>40</v>
      </c>
      <c r="Q65" s="167">
        <v>37</v>
      </c>
      <c r="R65" s="28">
        <v>41</v>
      </c>
      <c r="S65" s="29">
        <f t="shared" si="3"/>
        <v>254.67</v>
      </c>
      <c r="T65" s="34" t="b">
        <f t="shared" si="4"/>
        <v>1</v>
      </c>
      <c r="U65" s="34" t="b">
        <f t="shared" si="5"/>
        <v>1</v>
      </c>
      <c r="V65" s="65" t="b">
        <f t="shared" si="6"/>
        <v>1</v>
      </c>
      <c r="W65" s="65" t="b">
        <f t="shared" si="7"/>
        <v>1</v>
      </c>
      <c r="X65" s="65" t="b">
        <f t="shared" si="8"/>
        <v>1</v>
      </c>
      <c r="Y65" s="65" t="b">
        <f t="shared" si="12"/>
        <v>1</v>
      </c>
      <c r="Z65" s="65" t="b">
        <f t="shared" si="10"/>
        <v>1</v>
      </c>
    </row>
    <row r="66" spans="1:26" s="28" customFormat="1" x14ac:dyDescent="0.25">
      <c r="A66" s="111" t="s">
        <v>725</v>
      </c>
      <c r="B66" s="111" t="s">
        <v>726</v>
      </c>
      <c r="C66" s="111" t="s">
        <v>124</v>
      </c>
      <c r="D66" s="26" t="s">
        <v>25</v>
      </c>
      <c r="E66" s="155">
        <v>34</v>
      </c>
      <c r="F66" s="155">
        <v>33</v>
      </c>
      <c r="G66" s="155">
        <v>36</v>
      </c>
      <c r="H66" s="155">
        <v>39</v>
      </c>
      <c r="I66" s="24">
        <f t="shared" ref="I66:I129" si="13">AVERAGE(E66,F66,G66,H66)</f>
        <v>35.5</v>
      </c>
      <c r="J66" s="24">
        <f t="shared" ref="J66:J129" si="14">I66*2</f>
        <v>71</v>
      </c>
      <c r="K66" s="155">
        <v>52</v>
      </c>
      <c r="L66" s="155">
        <v>71</v>
      </c>
      <c r="M66" s="28">
        <v>71</v>
      </c>
      <c r="N66" s="30"/>
      <c r="O66" s="29">
        <f t="shared" ref="O66:O129" si="15">AVERAGE(K66,L66,M66,N66)</f>
        <v>64.67</v>
      </c>
      <c r="P66" s="30">
        <v>40</v>
      </c>
      <c r="Q66" s="167">
        <v>38</v>
      </c>
      <c r="R66" s="30">
        <v>41</v>
      </c>
      <c r="S66" s="29">
        <f t="shared" ref="S66:S129" si="16">SUM(J66 + O66 +P66 + Q66 + R66)</f>
        <v>254.67</v>
      </c>
      <c r="T66" s="34" t="b">
        <f t="shared" ref="T66:T129" si="17">IF(J66,J66&gt;=56,J66&lt;56)</f>
        <v>1</v>
      </c>
      <c r="U66" s="34" t="b">
        <f t="shared" ref="U66:U129" si="18">IF(O66,O66&gt;=56,O66&lt;56)</f>
        <v>1</v>
      </c>
      <c r="V66" s="65" t="b">
        <f t="shared" ref="V66:V129" si="19">IF(P66,P66=40)</f>
        <v>1</v>
      </c>
      <c r="W66" s="65" t="b">
        <f t="shared" ref="W66:W129" si="20">IF(Q66,Q66&gt;=32,Q66&lt;32)</f>
        <v>1</v>
      </c>
      <c r="X66" s="65" t="b">
        <f t="shared" ref="X66:X129" si="21">IF(R66,R66&gt;=35,R66&lt;35)</f>
        <v>1</v>
      </c>
      <c r="Y66" s="65" t="b">
        <f>IF(S66,S66&gt;=200,S66&lt;200)</f>
        <v>1</v>
      </c>
      <c r="Z66" s="65" t="b">
        <f t="shared" ref="Z66:Z129" si="22">AND(T66:Y66)</f>
        <v>1</v>
      </c>
    </row>
    <row r="67" spans="1:26" s="28" customFormat="1" x14ac:dyDescent="0.25">
      <c r="A67" s="111" t="s">
        <v>183</v>
      </c>
      <c r="B67" s="111" t="s">
        <v>184</v>
      </c>
      <c r="C67" s="111" t="s">
        <v>124</v>
      </c>
      <c r="D67" s="26" t="s">
        <v>16</v>
      </c>
      <c r="E67" s="155">
        <v>35</v>
      </c>
      <c r="F67" s="155">
        <v>37</v>
      </c>
      <c r="G67" s="155">
        <v>35</v>
      </c>
      <c r="H67" s="155">
        <v>38</v>
      </c>
      <c r="I67" s="24">
        <f t="shared" si="13"/>
        <v>36.25</v>
      </c>
      <c r="J67" s="24">
        <f t="shared" si="14"/>
        <v>72.5</v>
      </c>
      <c r="K67" s="155">
        <v>59</v>
      </c>
      <c r="L67" s="155">
        <v>69</v>
      </c>
      <c r="M67" s="28">
        <v>64</v>
      </c>
      <c r="N67" s="30"/>
      <c r="O67" s="29">
        <f t="shared" si="15"/>
        <v>64</v>
      </c>
      <c r="P67" s="30">
        <v>40</v>
      </c>
      <c r="Q67" s="30">
        <v>36</v>
      </c>
      <c r="R67" s="28">
        <v>42</v>
      </c>
      <c r="S67" s="29">
        <f t="shared" si="16"/>
        <v>254.5</v>
      </c>
      <c r="T67" s="34" t="b">
        <f t="shared" si="17"/>
        <v>1</v>
      </c>
      <c r="U67" s="34" t="b">
        <f t="shared" si="18"/>
        <v>1</v>
      </c>
      <c r="V67" s="65" t="b">
        <f t="shared" si="19"/>
        <v>1</v>
      </c>
      <c r="W67" s="65" t="b">
        <f t="shared" si="20"/>
        <v>1</v>
      </c>
      <c r="X67" s="65" t="b">
        <f t="shared" si="21"/>
        <v>1</v>
      </c>
      <c r="Y67" s="65" t="b">
        <f t="shared" ref="Y67:Y74" si="23">IF(S67,S67&gt;=207,S67&lt;207)</f>
        <v>1</v>
      </c>
      <c r="Z67" s="65" t="b">
        <f t="shared" si="22"/>
        <v>1</v>
      </c>
    </row>
    <row r="68" spans="1:26" s="28" customFormat="1" x14ac:dyDescent="0.25">
      <c r="A68" s="111" t="s">
        <v>270</v>
      </c>
      <c r="B68" s="111" t="s">
        <v>271</v>
      </c>
      <c r="C68" s="111" t="s">
        <v>203</v>
      </c>
      <c r="D68" s="26" t="s">
        <v>20</v>
      </c>
      <c r="E68" s="155">
        <v>37</v>
      </c>
      <c r="F68" s="155">
        <v>34</v>
      </c>
      <c r="G68" s="155">
        <v>36</v>
      </c>
      <c r="H68" s="155">
        <v>38</v>
      </c>
      <c r="I68" s="24">
        <f t="shared" si="13"/>
        <v>36.25</v>
      </c>
      <c r="J68" s="24">
        <f t="shared" si="14"/>
        <v>72.5</v>
      </c>
      <c r="K68" s="155">
        <v>71</v>
      </c>
      <c r="L68" s="155">
        <v>66</v>
      </c>
      <c r="M68" s="28">
        <v>67</v>
      </c>
      <c r="N68" s="30"/>
      <c r="O68" s="29">
        <f t="shared" si="15"/>
        <v>68</v>
      </c>
      <c r="P68" s="30">
        <v>40</v>
      </c>
      <c r="Q68" s="30">
        <v>37</v>
      </c>
      <c r="R68" s="28">
        <v>37</v>
      </c>
      <c r="S68" s="29">
        <f t="shared" si="16"/>
        <v>254.5</v>
      </c>
      <c r="T68" s="34" t="b">
        <f t="shared" si="17"/>
        <v>1</v>
      </c>
      <c r="U68" s="34" t="b">
        <f t="shared" si="18"/>
        <v>1</v>
      </c>
      <c r="V68" s="65" t="b">
        <f t="shared" si="19"/>
        <v>1</v>
      </c>
      <c r="W68" s="65" t="b">
        <f t="shared" si="20"/>
        <v>1</v>
      </c>
      <c r="X68" s="65" t="b">
        <f t="shared" si="21"/>
        <v>1</v>
      </c>
      <c r="Y68" s="65" t="b">
        <f t="shared" si="23"/>
        <v>1</v>
      </c>
      <c r="Z68" s="65" t="b">
        <f t="shared" si="22"/>
        <v>1</v>
      </c>
    </row>
    <row r="69" spans="1:26" s="28" customFormat="1" x14ac:dyDescent="0.25">
      <c r="A69" s="111" t="s">
        <v>608</v>
      </c>
      <c r="B69" s="111" t="s">
        <v>609</v>
      </c>
      <c r="C69" s="111" t="s">
        <v>171</v>
      </c>
      <c r="D69" s="26" t="s">
        <v>0</v>
      </c>
      <c r="E69" s="155">
        <v>34</v>
      </c>
      <c r="F69" s="155">
        <v>37</v>
      </c>
      <c r="G69" s="155">
        <v>38</v>
      </c>
      <c r="H69" s="155">
        <v>38</v>
      </c>
      <c r="I69" s="24">
        <f t="shared" si="13"/>
        <v>36.75</v>
      </c>
      <c r="J69" s="24">
        <f t="shared" si="14"/>
        <v>73.5</v>
      </c>
      <c r="K69" s="155">
        <v>53</v>
      </c>
      <c r="L69" s="155">
        <v>58</v>
      </c>
      <c r="M69" s="28">
        <v>72</v>
      </c>
      <c r="N69" s="30"/>
      <c r="O69" s="29">
        <f t="shared" si="15"/>
        <v>61</v>
      </c>
      <c r="P69" s="30">
        <v>40</v>
      </c>
      <c r="Q69" s="167">
        <v>37</v>
      </c>
      <c r="R69" s="28">
        <v>43</v>
      </c>
      <c r="S69" s="29">
        <f t="shared" si="16"/>
        <v>254.5</v>
      </c>
      <c r="T69" s="34" t="b">
        <f t="shared" si="17"/>
        <v>1</v>
      </c>
      <c r="U69" s="34" t="b">
        <f t="shared" si="18"/>
        <v>1</v>
      </c>
      <c r="V69" s="65" t="b">
        <f t="shared" si="19"/>
        <v>1</v>
      </c>
      <c r="W69" s="65" t="b">
        <f t="shared" si="20"/>
        <v>1</v>
      </c>
      <c r="X69" s="65" t="b">
        <f t="shared" si="21"/>
        <v>1</v>
      </c>
      <c r="Y69" s="65" t="b">
        <f t="shared" si="23"/>
        <v>1</v>
      </c>
      <c r="Z69" s="65" t="b">
        <f t="shared" si="22"/>
        <v>1</v>
      </c>
    </row>
    <row r="70" spans="1:26" s="28" customFormat="1" x14ac:dyDescent="0.25">
      <c r="A70" s="111" t="s">
        <v>376</v>
      </c>
      <c r="B70" s="111" t="s">
        <v>377</v>
      </c>
      <c r="C70" s="111" t="s">
        <v>284</v>
      </c>
      <c r="D70" s="26" t="s">
        <v>21</v>
      </c>
      <c r="E70" s="155">
        <v>37</v>
      </c>
      <c r="F70" s="155">
        <v>34</v>
      </c>
      <c r="G70" s="155">
        <v>37</v>
      </c>
      <c r="H70" s="155">
        <v>37</v>
      </c>
      <c r="I70" s="24">
        <f t="shared" si="13"/>
        <v>36.25</v>
      </c>
      <c r="J70" s="24">
        <f t="shared" si="14"/>
        <v>72.5</v>
      </c>
      <c r="K70" s="155">
        <v>70</v>
      </c>
      <c r="L70" s="155">
        <v>64</v>
      </c>
      <c r="M70" s="28">
        <v>62</v>
      </c>
      <c r="N70" s="30"/>
      <c r="O70" s="29">
        <f t="shared" si="15"/>
        <v>65.33</v>
      </c>
      <c r="P70" s="30">
        <v>40</v>
      </c>
      <c r="Q70" s="167">
        <v>38.5</v>
      </c>
      <c r="R70" s="28">
        <v>38</v>
      </c>
      <c r="S70" s="29">
        <f t="shared" si="16"/>
        <v>254.33</v>
      </c>
      <c r="T70" s="34" t="b">
        <f t="shared" si="17"/>
        <v>1</v>
      </c>
      <c r="U70" s="34" t="b">
        <f t="shared" si="18"/>
        <v>1</v>
      </c>
      <c r="V70" s="65" t="b">
        <f t="shared" si="19"/>
        <v>1</v>
      </c>
      <c r="W70" s="65" t="b">
        <f t="shared" si="20"/>
        <v>1</v>
      </c>
      <c r="X70" s="65" t="b">
        <f t="shared" si="21"/>
        <v>1</v>
      </c>
      <c r="Y70" s="65" t="b">
        <f t="shared" si="23"/>
        <v>1</v>
      </c>
      <c r="Z70" s="65" t="b">
        <f t="shared" si="22"/>
        <v>1</v>
      </c>
    </row>
    <row r="71" spans="1:26" s="28" customFormat="1" x14ac:dyDescent="0.25">
      <c r="A71" s="111" t="s">
        <v>432</v>
      </c>
      <c r="B71" s="111" t="s">
        <v>433</v>
      </c>
      <c r="C71" s="111" t="s">
        <v>124</v>
      </c>
      <c r="D71" s="26" t="s">
        <v>22</v>
      </c>
      <c r="E71" s="155">
        <v>37</v>
      </c>
      <c r="F71" s="155">
        <v>38</v>
      </c>
      <c r="G71" s="155">
        <v>37</v>
      </c>
      <c r="H71" s="155">
        <v>36</v>
      </c>
      <c r="I71" s="24">
        <f t="shared" si="13"/>
        <v>37</v>
      </c>
      <c r="J71" s="24">
        <f t="shared" si="14"/>
        <v>74</v>
      </c>
      <c r="K71" s="155">
        <v>64</v>
      </c>
      <c r="L71" s="155">
        <v>61</v>
      </c>
      <c r="M71" s="28">
        <v>65</v>
      </c>
      <c r="N71" s="30"/>
      <c r="O71" s="29">
        <f t="shared" si="15"/>
        <v>63.33</v>
      </c>
      <c r="P71" s="30">
        <v>40</v>
      </c>
      <c r="Q71" s="167">
        <v>35</v>
      </c>
      <c r="R71" s="28">
        <v>42</v>
      </c>
      <c r="S71" s="29">
        <f t="shared" si="16"/>
        <v>254.33</v>
      </c>
      <c r="T71" s="34" t="b">
        <f t="shared" si="17"/>
        <v>1</v>
      </c>
      <c r="U71" s="34" t="b">
        <f t="shared" si="18"/>
        <v>1</v>
      </c>
      <c r="V71" s="65" t="b">
        <f t="shared" si="19"/>
        <v>1</v>
      </c>
      <c r="W71" s="65" t="b">
        <f t="shared" si="20"/>
        <v>1</v>
      </c>
      <c r="X71" s="65" t="b">
        <f t="shared" si="21"/>
        <v>1</v>
      </c>
      <c r="Y71" s="65" t="b">
        <f t="shared" si="23"/>
        <v>1</v>
      </c>
      <c r="Z71" s="65" t="b">
        <f t="shared" si="22"/>
        <v>1</v>
      </c>
    </row>
    <row r="72" spans="1:26" s="28" customFormat="1" x14ac:dyDescent="0.25">
      <c r="A72" s="111" t="s">
        <v>192</v>
      </c>
      <c r="B72" s="111" t="s">
        <v>193</v>
      </c>
      <c r="C72" s="111" t="s">
        <v>136</v>
      </c>
      <c r="D72" s="26" t="s">
        <v>19</v>
      </c>
      <c r="E72" s="155">
        <v>23</v>
      </c>
      <c r="F72" s="155">
        <v>36</v>
      </c>
      <c r="G72" s="155">
        <v>37</v>
      </c>
      <c r="H72" s="155">
        <v>37</v>
      </c>
      <c r="I72" s="24">
        <f t="shared" si="13"/>
        <v>33.25</v>
      </c>
      <c r="J72" s="24">
        <f t="shared" si="14"/>
        <v>66.5</v>
      </c>
      <c r="K72" s="155">
        <v>59</v>
      </c>
      <c r="L72" s="155">
        <v>66</v>
      </c>
      <c r="M72" s="28">
        <v>72</v>
      </c>
      <c r="N72" s="30"/>
      <c r="O72" s="29">
        <f t="shared" si="15"/>
        <v>65.67</v>
      </c>
      <c r="P72" s="30">
        <v>40</v>
      </c>
      <c r="Q72" s="30">
        <v>42</v>
      </c>
      <c r="R72" s="28">
        <v>40</v>
      </c>
      <c r="S72" s="29">
        <f t="shared" si="16"/>
        <v>254.17</v>
      </c>
      <c r="T72" s="34" t="b">
        <f t="shared" si="17"/>
        <v>1</v>
      </c>
      <c r="U72" s="34" t="b">
        <f t="shared" si="18"/>
        <v>1</v>
      </c>
      <c r="V72" s="65" t="b">
        <f t="shared" si="19"/>
        <v>1</v>
      </c>
      <c r="W72" s="65" t="b">
        <f t="shared" si="20"/>
        <v>1</v>
      </c>
      <c r="X72" s="65" t="b">
        <f t="shared" si="21"/>
        <v>1</v>
      </c>
      <c r="Y72" s="65" t="b">
        <f t="shared" si="23"/>
        <v>1</v>
      </c>
      <c r="Z72" s="65" t="b">
        <f t="shared" si="22"/>
        <v>1</v>
      </c>
    </row>
    <row r="73" spans="1:26" s="28" customFormat="1" x14ac:dyDescent="0.25">
      <c r="A73" s="111" t="s">
        <v>350</v>
      </c>
      <c r="B73" s="111" t="s">
        <v>351</v>
      </c>
      <c r="C73" s="111" t="s">
        <v>120</v>
      </c>
      <c r="D73" s="26" t="s">
        <v>21</v>
      </c>
      <c r="E73" s="155">
        <v>30</v>
      </c>
      <c r="F73" s="155">
        <v>34</v>
      </c>
      <c r="G73" s="155">
        <v>37</v>
      </c>
      <c r="H73" s="155">
        <v>34</v>
      </c>
      <c r="I73" s="24">
        <f t="shared" si="13"/>
        <v>33.75</v>
      </c>
      <c r="J73" s="24">
        <f t="shared" si="14"/>
        <v>67.5</v>
      </c>
      <c r="K73" s="155">
        <v>69</v>
      </c>
      <c r="L73" s="155">
        <v>71</v>
      </c>
      <c r="M73" s="28">
        <v>68</v>
      </c>
      <c r="N73" s="30"/>
      <c r="O73" s="29">
        <f t="shared" si="15"/>
        <v>69.33</v>
      </c>
      <c r="P73" s="30">
        <v>40</v>
      </c>
      <c r="Q73" s="167">
        <v>38</v>
      </c>
      <c r="R73" s="28">
        <v>39</v>
      </c>
      <c r="S73" s="29">
        <f t="shared" si="16"/>
        <v>253.83</v>
      </c>
      <c r="T73" s="34" t="b">
        <f t="shared" si="17"/>
        <v>1</v>
      </c>
      <c r="U73" s="34" t="b">
        <f t="shared" si="18"/>
        <v>1</v>
      </c>
      <c r="V73" s="65" t="b">
        <f t="shared" si="19"/>
        <v>1</v>
      </c>
      <c r="W73" s="65" t="b">
        <f t="shared" si="20"/>
        <v>1</v>
      </c>
      <c r="X73" s="65" t="b">
        <f t="shared" si="21"/>
        <v>1</v>
      </c>
      <c r="Y73" s="65" t="b">
        <f t="shared" si="23"/>
        <v>1</v>
      </c>
      <c r="Z73" s="65" t="b">
        <f t="shared" si="22"/>
        <v>1</v>
      </c>
    </row>
    <row r="74" spans="1:26" s="28" customFormat="1" x14ac:dyDescent="0.25">
      <c r="A74" s="151" t="s">
        <v>667</v>
      </c>
      <c r="B74" s="151" t="s">
        <v>436</v>
      </c>
      <c r="C74" s="151" t="s">
        <v>120</v>
      </c>
      <c r="D74" s="26" t="s">
        <v>24</v>
      </c>
      <c r="E74" s="155">
        <v>34</v>
      </c>
      <c r="F74" s="155">
        <v>37</v>
      </c>
      <c r="G74" s="155">
        <v>37</v>
      </c>
      <c r="H74" s="155">
        <v>36</v>
      </c>
      <c r="I74" s="24">
        <f t="shared" si="13"/>
        <v>36</v>
      </c>
      <c r="J74" s="24">
        <f t="shared" si="14"/>
        <v>72</v>
      </c>
      <c r="K74" s="155">
        <v>59</v>
      </c>
      <c r="L74" s="155">
        <v>65</v>
      </c>
      <c r="M74" s="28">
        <v>67</v>
      </c>
      <c r="N74" s="30"/>
      <c r="O74" s="29">
        <f t="shared" si="15"/>
        <v>63.67</v>
      </c>
      <c r="P74" s="30">
        <v>40</v>
      </c>
      <c r="Q74" s="167">
        <v>40</v>
      </c>
      <c r="R74" s="30">
        <v>38</v>
      </c>
      <c r="S74" s="29">
        <f t="shared" si="16"/>
        <v>253.67</v>
      </c>
      <c r="T74" s="34" t="b">
        <f t="shared" si="17"/>
        <v>1</v>
      </c>
      <c r="U74" s="34" t="b">
        <f t="shared" si="18"/>
        <v>1</v>
      </c>
      <c r="V74" s="65" t="b">
        <f t="shared" si="19"/>
        <v>1</v>
      </c>
      <c r="W74" s="65" t="b">
        <f t="shared" si="20"/>
        <v>1</v>
      </c>
      <c r="X74" s="65" t="b">
        <f t="shared" si="21"/>
        <v>1</v>
      </c>
      <c r="Y74" s="65" t="b">
        <f t="shared" si="23"/>
        <v>1</v>
      </c>
      <c r="Z74" s="65" t="b">
        <f t="shared" si="22"/>
        <v>1</v>
      </c>
    </row>
    <row r="75" spans="1:26" s="28" customFormat="1" x14ac:dyDescent="0.25">
      <c r="A75" s="111" t="s">
        <v>743</v>
      </c>
      <c r="B75" s="111" t="s">
        <v>744</v>
      </c>
      <c r="C75" s="111" t="s">
        <v>164</v>
      </c>
      <c r="D75" s="26" t="s">
        <v>25</v>
      </c>
      <c r="E75" s="155">
        <v>35</v>
      </c>
      <c r="F75" s="155">
        <v>33</v>
      </c>
      <c r="G75" s="155">
        <v>37</v>
      </c>
      <c r="H75" s="155">
        <v>37</v>
      </c>
      <c r="I75" s="24">
        <f t="shared" si="13"/>
        <v>35.5</v>
      </c>
      <c r="J75" s="24">
        <f t="shared" si="14"/>
        <v>71</v>
      </c>
      <c r="K75" s="155">
        <v>61</v>
      </c>
      <c r="L75" s="155">
        <v>56</v>
      </c>
      <c r="M75" s="28">
        <v>71</v>
      </c>
      <c r="N75" s="30"/>
      <c r="O75" s="29">
        <f t="shared" si="15"/>
        <v>62.67</v>
      </c>
      <c r="P75" s="30">
        <v>40</v>
      </c>
      <c r="Q75" s="167">
        <v>37</v>
      </c>
      <c r="R75" s="28">
        <v>43</v>
      </c>
      <c r="S75" s="29">
        <f t="shared" si="16"/>
        <v>253.67</v>
      </c>
      <c r="T75" s="34" t="b">
        <f t="shared" si="17"/>
        <v>1</v>
      </c>
      <c r="U75" s="34" t="b">
        <f t="shared" si="18"/>
        <v>1</v>
      </c>
      <c r="V75" s="65" t="b">
        <f t="shared" si="19"/>
        <v>1</v>
      </c>
      <c r="W75" s="65" t="b">
        <f t="shared" si="20"/>
        <v>1</v>
      </c>
      <c r="X75" s="65" t="b">
        <f t="shared" si="21"/>
        <v>1</v>
      </c>
      <c r="Y75" s="65" t="b">
        <f>IF(S75,S75&gt;=200,S75&lt;200)</f>
        <v>1</v>
      </c>
      <c r="Z75" s="65" t="b">
        <f t="shared" si="22"/>
        <v>1</v>
      </c>
    </row>
    <row r="76" spans="1:26" s="28" customFormat="1" x14ac:dyDescent="0.25">
      <c r="A76" s="111" t="s">
        <v>208</v>
      </c>
      <c r="B76" s="111" t="s">
        <v>209</v>
      </c>
      <c r="C76" s="111" t="s">
        <v>203</v>
      </c>
      <c r="D76" s="26" t="s">
        <v>19</v>
      </c>
      <c r="E76" s="155">
        <v>32</v>
      </c>
      <c r="F76" s="155">
        <v>38</v>
      </c>
      <c r="G76" s="155">
        <v>37</v>
      </c>
      <c r="H76" s="155">
        <v>37</v>
      </c>
      <c r="I76" s="24">
        <f t="shared" si="13"/>
        <v>36</v>
      </c>
      <c r="J76" s="24">
        <f t="shared" si="14"/>
        <v>72</v>
      </c>
      <c r="K76" s="155">
        <v>45</v>
      </c>
      <c r="L76" s="155">
        <v>66</v>
      </c>
      <c r="M76" s="28">
        <v>67</v>
      </c>
      <c r="N76" s="30"/>
      <c r="O76" s="29">
        <f t="shared" si="15"/>
        <v>59.33</v>
      </c>
      <c r="P76" s="30">
        <v>40</v>
      </c>
      <c r="Q76" s="30">
        <v>40</v>
      </c>
      <c r="R76" s="28">
        <v>42</v>
      </c>
      <c r="S76" s="29">
        <f t="shared" si="16"/>
        <v>253.33</v>
      </c>
      <c r="T76" s="34" t="b">
        <f t="shared" si="17"/>
        <v>1</v>
      </c>
      <c r="U76" s="34" t="b">
        <f t="shared" si="18"/>
        <v>1</v>
      </c>
      <c r="V76" s="65" t="b">
        <f t="shared" si="19"/>
        <v>1</v>
      </c>
      <c r="W76" s="65" t="b">
        <f t="shared" si="20"/>
        <v>1</v>
      </c>
      <c r="X76" s="65" t="b">
        <f t="shared" si="21"/>
        <v>1</v>
      </c>
      <c r="Y76" s="65" t="b">
        <f t="shared" ref="Y76:Y92" si="24">IF(S76,S76&gt;=207,S76&lt;207)</f>
        <v>1</v>
      </c>
      <c r="Z76" s="65" t="b">
        <f t="shared" si="22"/>
        <v>1</v>
      </c>
    </row>
    <row r="77" spans="1:26" s="28" customFormat="1" x14ac:dyDescent="0.25">
      <c r="A77" s="111" t="s">
        <v>446</v>
      </c>
      <c r="B77" s="111" t="s">
        <v>447</v>
      </c>
      <c r="C77" s="111" t="s">
        <v>146</v>
      </c>
      <c r="D77" s="26" t="s">
        <v>22</v>
      </c>
      <c r="E77" s="155">
        <v>36</v>
      </c>
      <c r="F77" s="155">
        <v>38</v>
      </c>
      <c r="G77" s="155">
        <v>36</v>
      </c>
      <c r="H77" s="155">
        <v>37</v>
      </c>
      <c r="I77" s="24">
        <f t="shared" si="13"/>
        <v>36.75</v>
      </c>
      <c r="J77" s="24">
        <f t="shared" si="14"/>
        <v>73.5</v>
      </c>
      <c r="K77" s="155">
        <v>66</v>
      </c>
      <c r="L77" s="155">
        <v>65</v>
      </c>
      <c r="M77" s="28">
        <v>62</v>
      </c>
      <c r="N77" s="30"/>
      <c r="O77" s="29">
        <f t="shared" si="15"/>
        <v>64.33</v>
      </c>
      <c r="P77" s="30">
        <v>40</v>
      </c>
      <c r="Q77" s="167">
        <v>39.5</v>
      </c>
      <c r="R77" s="28">
        <v>36</v>
      </c>
      <c r="S77" s="29">
        <f t="shared" si="16"/>
        <v>253.33</v>
      </c>
      <c r="T77" s="34" t="b">
        <f t="shared" si="17"/>
        <v>1</v>
      </c>
      <c r="U77" s="34" t="b">
        <f t="shared" si="18"/>
        <v>1</v>
      </c>
      <c r="V77" s="65" t="b">
        <f t="shared" si="19"/>
        <v>1</v>
      </c>
      <c r="W77" s="65" t="b">
        <f t="shared" si="20"/>
        <v>1</v>
      </c>
      <c r="X77" s="65" t="b">
        <f t="shared" si="21"/>
        <v>1</v>
      </c>
      <c r="Y77" s="65" t="b">
        <f t="shared" si="24"/>
        <v>1</v>
      </c>
      <c r="Z77" s="65" t="b">
        <f t="shared" si="22"/>
        <v>1</v>
      </c>
    </row>
    <row r="78" spans="1:26" s="28" customFormat="1" x14ac:dyDescent="0.25">
      <c r="A78" s="111" t="s">
        <v>118</v>
      </c>
      <c r="B78" s="111" t="s">
        <v>119</v>
      </c>
      <c r="C78" s="111" t="s">
        <v>120</v>
      </c>
      <c r="D78" s="26" t="s">
        <v>16</v>
      </c>
      <c r="E78" s="155">
        <v>36</v>
      </c>
      <c r="F78" s="155">
        <v>39</v>
      </c>
      <c r="G78" s="155">
        <v>38</v>
      </c>
      <c r="H78" s="155">
        <v>38</v>
      </c>
      <c r="I78" s="24">
        <f t="shared" si="13"/>
        <v>37.75</v>
      </c>
      <c r="J78" s="24">
        <f t="shared" si="14"/>
        <v>75.5</v>
      </c>
      <c r="K78" s="155">
        <v>34</v>
      </c>
      <c r="L78" s="155">
        <v>77</v>
      </c>
      <c r="M78" s="28">
        <v>68</v>
      </c>
      <c r="N78" s="30"/>
      <c r="O78" s="29">
        <f t="shared" si="15"/>
        <v>59.67</v>
      </c>
      <c r="P78" s="30">
        <v>40</v>
      </c>
      <c r="Q78" s="30">
        <v>37</v>
      </c>
      <c r="R78" s="28">
        <v>41</v>
      </c>
      <c r="S78" s="29">
        <f t="shared" si="16"/>
        <v>253.17</v>
      </c>
      <c r="T78" s="34" t="b">
        <f t="shared" si="17"/>
        <v>1</v>
      </c>
      <c r="U78" s="34" t="b">
        <f t="shared" si="18"/>
        <v>1</v>
      </c>
      <c r="V78" s="65" t="b">
        <f t="shared" si="19"/>
        <v>1</v>
      </c>
      <c r="W78" s="65" t="b">
        <f t="shared" si="20"/>
        <v>1</v>
      </c>
      <c r="X78" s="65" t="b">
        <f t="shared" si="21"/>
        <v>1</v>
      </c>
      <c r="Y78" s="65" t="b">
        <f t="shared" si="24"/>
        <v>1</v>
      </c>
      <c r="Z78" s="65" t="b">
        <f t="shared" si="22"/>
        <v>1</v>
      </c>
    </row>
    <row r="79" spans="1:26" x14ac:dyDescent="0.25">
      <c r="A79" s="111" t="s">
        <v>640</v>
      </c>
      <c r="B79" s="111" t="s">
        <v>641</v>
      </c>
      <c r="C79" s="111" t="s">
        <v>164</v>
      </c>
      <c r="D79" s="26" t="s">
        <v>24</v>
      </c>
      <c r="E79" s="155">
        <v>39</v>
      </c>
      <c r="F79" s="155">
        <v>34</v>
      </c>
      <c r="G79" s="155">
        <v>38</v>
      </c>
      <c r="H79" s="155">
        <v>35</v>
      </c>
      <c r="I79" s="24">
        <f t="shared" si="13"/>
        <v>36.5</v>
      </c>
      <c r="J79" s="24">
        <f t="shared" si="14"/>
        <v>73</v>
      </c>
      <c r="K79" s="155">
        <v>62</v>
      </c>
      <c r="L79" s="155">
        <v>74</v>
      </c>
      <c r="M79" s="28">
        <v>71</v>
      </c>
      <c r="N79" s="30"/>
      <c r="O79" s="29">
        <f t="shared" si="15"/>
        <v>69</v>
      </c>
      <c r="P79" s="30">
        <v>40</v>
      </c>
      <c r="Q79" s="167">
        <v>35</v>
      </c>
      <c r="R79" s="30">
        <v>36</v>
      </c>
      <c r="S79" s="29">
        <f t="shared" si="16"/>
        <v>253</v>
      </c>
      <c r="T79" s="34" t="b">
        <f t="shared" si="17"/>
        <v>1</v>
      </c>
      <c r="U79" s="34" t="b">
        <f t="shared" si="18"/>
        <v>1</v>
      </c>
      <c r="V79" s="65" t="b">
        <f t="shared" si="19"/>
        <v>1</v>
      </c>
      <c r="W79" s="65" t="b">
        <f t="shared" si="20"/>
        <v>1</v>
      </c>
      <c r="X79" s="65" t="b">
        <f t="shared" si="21"/>
        <v>1</v>
      </c>
      <c r="Y79" s="65" t="b">
        <f t="shared" si="24"/>
        <v>1</v>
      </c>
      <c r="Z79" s="65" t="b">
        <f t="shared" si="22"/>
        <v>1</v>
      </c>
    </row>
    <row r="80" spans="1:26" s="28" customFormat="1" x14ac:dyDescent="0.25">
      <c r="A80" s="111" t="s">
        <v>205</v>
      </c>
      <c r="B80" s="111" t="s">
        <v>206</v>
      </c>
      <c r="C80" s="111" t="s">
        <v>124</v>
      </c>
      <c r="D80" s="26" t="s">
        <v>19</v>
      </c>
      <c r="E80" s="155">
        <v>32</v>
      </c>
      <c r="F80" s="155">
        <v>36</v>
      </c>
      <c r="G80" s="155">
        <v>36</v>
      </c>
      <c r="H80" s="155">
        <v>37</v>
      </c>
      <c r="I80" s="24">
        <f t="shared" si="13"/>
        <v>35.25</v>
      </c>
      <c r="J80" s="24">
        <f t="shared" si="14"/>
        <v>70.5</v>
      </c>
      <c r="K80" s="155">
        <v>47</v>
      </c>
      <c r="L80" s="155">
        <v>64</v>
      </c>
      <c r="M80" s="28">
        <v>67</v>
      </c>
      <c r="N80" s="30"/>
      <c r="O80" s="29">
        <f t="shared" si="15"/>
        <v>59.33</v>
      </c>
      <c r="P80" s="30">
        <v>40</v>
      </c>
      <c r="Q80" s="30">
        <v>42</v>
      </c>
      <c r="R80" s="28">
        <v>41</v>
      </c>
      <c r="S80" s="29">
        <f t="shared" si="16"/>
        <v>252.83</v>
      </c>
      <c r="T80" s="34" t="b">
        <f t="shared" si="17"/>
        <v>1</v>
      </c>
      <c r="U80" s="34" t="b">
        <f t="shared" si="18"/>
        <v>1</v>
      </c>
      <c r="V80" s="65" t="b">
        <f t="shared" si="19"/>
        <v>1</v>
      </c>
      <c r="W80" s="65" t="b">
        <f t="shared" si="20"/>
        <v>1</v>
      </c>
      <c r="X80" s="65" t="b">
        <f t="shared" si="21"/>
        <v>1</v>
      </c>
      <c r="Y80" s="65" t="b">
        <f t="shared" si="24"/>
        <v>1</v>
      </c>
      <c r="Z80" s="65" t="b">
        <f t="shared" si="22"/>
        <v>1</v>
      </c>
    </row>
    <row r="81" spans="1:26" s="28" customFormat="1" x14ac:dyDescent="0.25">
      <c r="A81" s="151" t="s">
        <v>656</v>
      </c>
      <c r="B81" s="151" t="s">
        <v>657</v>
      </c>
      <c r="C81" s="151" t="s">
        <v>136</v>
      </c>
      <c r="D81" s="26" t="s">
        <v>24</v>
      </c>
      <c r="E81" s="155">
        <v>28</v>
      </c>
      <c r="F81" s="155">
        <v>36</v>
      </c>
      <c r="G81" s="155">
        <v>38</v>
      </c>
      <c r="H81" s="155">
        <v>35</v>
      </c>
      <c r="I81" s="24">
        <f t="shared" si="13"/>
        <v>34.25</v>
      </c>
      <c r="J81" s="24">
        <f t="shared" si="14"/>
        <v>68.5</v>
      </c>
      <c r="K81" s="155">
        <v>58</v>
      </c>
      <c r="L81" s="155">
        <v>63</v>
      </c>
      <c r="M81" s="28">
        <v>75</v>
      </c>
      <c r="N81" s="30"/>
      <c r="O81" s="29">
        <f t="shared" si="15"/>
        <v>65.33</v>
      </c>
      <c r="P81" s="30">
        <v>40</v>
      </c>
      <c r="Q81" s="167">
        <v>38</v>
      </c>
      <c r="R81" s="30">
        <v>41</v>
      </c>
      <c r="S81" s="29">
        <f t="shared" si="16"/>
        <v>252.83</v>
      </c>
      <c r="T81" s="34" t="b">
        <f t="shared" si="17"/>
        <v>1</v>
      </c>
      <c r="U81" s="34" t="b">
        <f t="shared" si="18"/>
        <v>1</v>
      </c>
      <c r="V81" s="65" t="b">
        <f t="shared" si="19"/>
        <v>1</v>
      </c>
      <c r="W81" s="65" t="b">
        <f t="shared" si="20"/>
        <v>1</v>
      </c>
      <c r="X81" s="65" t="b">
        <f t="shared" si="21"/>
        <v>1</v>
      </c>
      <c r="Y81" s="65" t="b">
        <f t="shared" si="24"/>
        <v>1</v>
      </c>
      <c r="Z81" s="65" t="b">
        <f t="shared" si="22"/>
        <v>1</v>
      </c>
    </row>
    <row r="82" spans="1:26" s="28" customFormat="1" x14ac:dyDescent="0.25">
      <c r="A82" s="111" t="s">
        <v>262</v>
      </c>
      <c r="B82" s="111" t="s">
        <v>263</v>
      </c>
      <c r="C82" s="111" t="s">
        <v>171</v>
      </c>
      <c r="D82" s="26" t="s">
        <v>19</v>
      </c>
      <c r="E82" s="155">
        <v>32</v>
      </c>
      <c r="F82" s="155">
        <v>38</v>
      </c>
      <c r="G82" s="155">
        <v>37</v>
      </c>
      <c r="H82" s="155">
        <v>37</v>
      </c>
      <c r="I82" s="24">
        <f t="shared" si="13"/>
        <v>36</v>
      </c>
      <c r="J82" s="24">
        <f t="shared" si="14"/>
        <v>72</v>
      </c>
      <c r="K82" s="155">
        <v>59</v>
      </c>
      <c r="L82" s="155">
        <v>66</v>
      </c>
      <c r="M82" s="28">
        <v>72</v>
      </c>
      <c r="N82" s="30"/>
      <c r="O82" s="29">
        <f t="shared" si="15"/>
        <v>65.67</v>
      </c>
      <c r="P82" s="30">
        <v>40</v>
      </c>
      <c r="Q82" s="30">
        <v>33</v>
      </c>
      <c r="R82" s="28">
        <v>42</v>
      </c>
      <c r="S82" s="29">
        <f t="shared" si="16"/>
        <v>252.67</v>
      </c>
      <c r="T82" s="34" t="b">
        <f t="shared" si="17"/>
        <v>1</v>
      </c>
      <c r="U82" s="34" t="b">
        <f t="shared" si="18"/>
        <v>1</v>
      </c>
      <c r="V82" s="65" t="b">
        <f t="shared" si="19"/>
        <v>1</v>
      </c>
      <c r="W82" s="65" t="b">
        <f t="shared" si="20"/>
        <v>1</v>
      </c>
      <c r="X82" s="65" t="b">
        <f t="shared" si="21"/>
        <v>1</v>
      </c>
      <c r="Y82" s="65" t="b">
        <f t="shared" si="24"/>
        <v>1</v>
      </c>
      <c r="Z82" s="65" t="b">
        <f t="shared" si="22"/>
        <v>1</v>
      </c>
    </row>
    <row r="83" spans="1:26" s="28" customFormat="1" x14ac:dyDescent="0.25">
      <c r="A83" s="111" t="s">
        <v>549</v>
      </c>
      <c r="B83" s="111" t="s">
        <v>550</v>
      </c>
      <c r="C83" s="111" t="s">
        <v>124</v>
      </c>
      <c r="D83" s="26" t="s">
        <v>0</v>
      </c>
      <c r="E83" s="155">
        <v>33</v>
      </c>
      <c r="F83" s="155">
        <v>35</v>
      </c>
      <c r="G83" s="155">
        <v>37</v>
      </c>
      <c r="H83" s="155">
        <v>35</v>
      </c>
      <c r="I83" s="24">
        <f t="shared" si="13"/>
        <v>35</v>
      </c>
      <c r="J83" s="24">
        <f t="shared" si="14"/>
        <v>70</v>
      </c>
      <c r="K83" s="155">
        <v>53</v>
      </c>
      <c r="L83" s="155">
        <v>68</v>
      </c>
      <c r="M83" s="28">
        <v>73</v>
      </c>
      <c r="N83" s="30"/>
      <c r="O83" s="29">
        <f t="shared" si="15"/>
        <v>64.67</v>
      </c>
      <c r="P83" s="30">
        <v>40</v>
      </c>
      <c r="Q83" s="167">
        <v>35</v>
      </c>
      <c r="R83" s="28">
        <v>43</v>
      </c>
      <c r="S83" s="29">
        <f t="shared" si="16"/>
        <v>252.67</v>
      </c>
      <c r="T83" s="34" t="b">
        <f t="shared" si="17"/>
        <v>1</v>
      </c>
      <c r="U83" s="34" t="b">
        <f t="shared" si="18"/>
        <v>1</v>
      </c>
      <c r="V83" s="65" t="b">
        <f t="shared" si="19"/>
        <v>1</v>
      </c>
      <c r="W83" s="65" t="b">
        <f t="shared" si="20"/>
        <v>1</v>
      </c>
      <c r="X83" s="65" t="b">
        <f t="shared" si="21"/>
        <v>1</v>
      </c>
      <c r="Y83" s="65" t="b">
        <f t="shared" si="24"/>
        <v>1</v>
      </c>
      <c r="Z83" s="65" t="b">
        <f t="shared" si="22"/>
        <v>1</v>
      </c>
    </row>
    <row r="84" spans="1:26" s="28" customFormat="1" x14ac:dyDescent="0.25">
      <c r="A84" s="111" t="s">
        <v>600</v>
      </c>
      <c r="B84" s="111" t="s">
        <v>464</v>
      </c>
      <c r="C84" s="111" t="s">
        <v>348</v>
      </c>
      <c r="D84" s="26" t="s">
        <v>0</v>
      </c>
      <c r="E84" s="155">
        <v>32</v>
      </c>
      <c r="F84" s="155">
        <v>38</v>
      </c>
      <c r="G84" s="155">
        <v>36</v>
      </c>
      <c r="H84" s="155">
        <v>38</v>
      </c>
      <c r="I84" s="24">
        <f t="shared" si="13"/>
        <v>36</v>
      </c>
      <c r="J84" s="24">
        <f t="shared" si="14"/>
        <v>72</v>
      </c>
      <c r="K84" s="155">
        <v>67</v>
      </c>
      <c r="L84" s="155">
        <v>69</v>
      </c>
      <c r="M84" s="28">
        <v>73</v>
      </c>
      <c r="N84" s="30"/>
      <c r="O84" s="29">
        <f t="shared" si="15"/>
        <v>69.67</v>
      </c>
      <c r="P84" s="30">
        <v>40</v>
      </c>
      <c r="Q84" s="167">
        <v>33</v>
      </c>
      <c r="R84" s="28">
        <v>38</v>
      </c>
      <c r="S84" s="29">
        <f t="shared" si="16"/>
        <v>252.67</v>
      </c>
      <c r="T84" s="34" t="b">
        <f t="shared" si="17"/>
        <v>1</v>
      </c>
      <c r="U84" s="34" t="b">
        <f t="shared" si="18"/>
        <v>1</v>
      </c>
      <c r="V84" s="65" t="b">
        <f t="shared" si="19"/>
        <v>1</v>
      </c>
      <c r="W84" s="65" t="b">
        <f t="shared" si="20"/>
        <v>1</v>
      </c>
      <c r="X84" s="65" t="b">
        <f t="shared" si="21"/>
        <v>1</v>
      </c>
      <c r="Y84" s="65" t="b">
        <f t="shared" si="24"/>
        <v>1</v>
      </c>
      <c r="Z84" s="65" t="b">
        <f t="shared" si="22"/>
        <v>1</v>
      </c>
    </row>
    <row r="85" spans="1:26" s="28" customFormat="1" x14ac:dyDescent="0.25">
      <c r="A85" s="111" t="s">
        <v>335</v>
      </c>
      <c r="B85" s="111" t="s">
        <v>293</v>
      </c>
      <c r="C85" s="111" t="s">
        <v>149</v>
      </c>
      <c r="D85" s="26" t="s">
        <v>20</v>
      </c>
      <c r="E85" s="155">
        <v>37</v>
      </c>
      <c r="F85" s="155">
        <v>35</v>
      </c>
      <c r="G85" s="155">
        <v>37</v>
      </c>
      <c r="H85" s="155">
        <v>37</v>
      </c>
      <c r="I85" s="24">
        <f t="shared" si="13"/>
        <v>36.5</v>
      </c>
      <c r="J85" s="24">
        <f t="shared" si="14"/>
        <v>73</v>
      </c>
      <c r="K85" s="155">
        <v>52</v>
      </c>
      <c r="L85" s="155">
        <v>68</v>
      </c>
      <c r="M85" s="28">
        <v>72</v>
      </c>
      <c r="N85" s="30"/>
      <c r="O85" s="29">
        <f t="shared" si="15"/>
        <v>64</v>
      </c>
      <c r="P85" s="30">
        <v>40</v>
      </c>
      <c r="Q85" s="167">
        <v>32.5</v>
      </c>
      <c r="R85" s="28">
        <v>43</v>
      </c>
      <c r="S85" s="29">
        <f t="shared" si="16"/>
        <v>252.5</v>
      </c>
      <c r="T85" s="34" t="b">
        <f t="shared" si="17"/>
        <v>1</v>
      </c>
      <c r="U85" s="34" t="b">
        <f t="shared" si="18"/>
        <v>1</v>
      </c>
      <c r="V85" s="65" t="b">
        <f t="shared" si="19"/>
        <v>1</v>
      </c>
      <c r="W85" s="65" t="b">
        <f t="shared" si="20"/>
        <v>1</v>
      </c>
      <c r="X85" s="65" t="b">
        <f t="shared" si="21"/>
        <v>1</v>
      </c>
      <c r="Y85" s="65" t="b">
        <f t="shared" si="24"/>
        <v>1</v>
      </c>
      <c r="Z85" s="65" t="b">
        <f t="shared" si="22"/>
        <v>1</v>
      </c>
    </row>
    <row r="86" spans="1:26" s="28" customFormat="1" x14ac:dyDescent="0.25">
      <c r="A86" s="111" t="s">
        <v>460</v>
      </c>
      <c r="B86" s="111" t="s">
        <v>315</v>
      </c>
      <c r="C86" s="111" t="s">
        <v>221</v>
      </c>
      <c r="D86" s="26" t="s">
        <v>22</v>
      </c>
      <c r="E86" s="155">
        <v>32</v>
      </c>
      <c r="F86" s="155">
        <v>36</v>
      </c>
      <c r="G86" s="155">
        <v>37</v>
      </c>
      <c r="H86" s="155">
        <v>37</v>
      </c>
      <c r="I86" s="24">
        <f t="shared" si="13"/>
        <v>35.5</v>
      </c>
      <c r="J86" s="24">
        <f t="shared" si="14"/>
        <v>71</v>
      </c>
      <c r="K86" s="155">
        <v>64</v>
      </c>
      <c r="L86" s="155">
        <v>62</v>
      </c>
      <c r="M86" s="28">
        <v>64</v>
      </c>
      <c r="N86" s="30"/>
      <c r="O86" s="29">
        <f t="shared" si="15"/>
        <v>63.33</v>
      </c>
      <c r="P86" s="30">
        <v>40</v>
      </c>
      <c r="Q86" s="167">
        <v>36</v>
      </c>
      <c r="R86" s="28">
        <v>42</v>
      </c>
      <c r="S86" s="29">
        <f t="shared" si="16"/>
        <v>252.33</v>
      </c>
      <c r="T86" s="34" t="b">
        <f t="shared" si="17"/>
        <v>1</v>
      </c>
      <c r="U86" s="34" t="b">
        <f t="shared" si="18"/>
        <v>1</v>
      </c>
      <c r="V86" s="65" t="b">
        <f t="shared" si="19"/>
        <v>1</v>
      </c>
      <c r="W86" s="65" t="b">
        <f t="shared" si="20"/>
        <v>1</v>
      </c>
      <c r="X86" s="65" t="b">
        <f t="shared" si="21"/>
        <v>1</v>
      </c>
      <c r="Y86" s="65" t="b">
        <f t="shared" si="24"/>
        <v>1</v>
      </c>
      <c r="Z86" s="65" t="b">
        <f t="shared" si="22"/>
        <v>1</v>
      </c>
    </row>
    <row r="87" spans="1:26" s="28" customFormat="1" x14ac:dyDescent="0.25">
      <c r="A87" s="111" t="s">
        <v>365</v>
      </c>
      <c r="B87" s="111" t="s">
        <v>366</v>
      </c>
      <c r="C87" s="111" t="s">
        <v>171</v>
      </c>
      <c r="D87" s="26" t="s">
        <v>21</v>
      </c>
      <c r="E87" s="155">
        <v>36</v>
      </c>
      <c r="F87" s="155">
        <v>37</v>
      </c>
      <c r="G87" s="155">
        <v>37</v>
      </c>
      <c r="H87" s="155">
        <v>38</v>
      </c>
      <c r="I87" s="24">
        <f t="shared" si="13"/>
        <v>37</v>
      </c>
      <c r="J87" s="24">
        <f t="shared" si="14"/>
        <v>74</v>
      </c>
      <c r="K87" s="155">
        <v>69</v>
      </c>
      <c r="L87" s="155">
        <v>60</v>
      </c>
      <c r="M87" s="28">
        <v>70</v>
      </c>
      <c r="N87" s="30"/>
      <c r="O87" s="29">
        <f t="shared" si="15"/>
        <v>66.33</v>
      </c>
      <c r="P87" s="30">
        <v>40</v>
      </c>
      <c r="Q87" s="167">
        <v>35.5</v>
      </c>
      <c r="R87" s="28">
        <v>36</v>
      </c>
      <c r="S87" s="29">
        <f t="shared" si="16"/>
        <v>251.83</v>
      </c>
      <c r="T87" s="34" t="b">
        <f t="shared" si="17"/>
        <v>1</v>
      </c>
      <c r="U87" s="34" t="b">
        <f t="shared" si="18"/>
        <v>1</v>
      </c>
      <c r="V87" s="65" t="b">
        <f t="shared" si="19"/>
        <v>1</v>
      </c>
      <c r="W87" s="65" t="b">
        <f t="shared" si="20"/>
        <v>1</v>
      </c>
      <c r="X87" s="65" t="b">
        <f t="shared" si="21"/>
        <v>1</v>
      </c>
      <c r="Y87" s="65" t="b">
        <f t="shared" si="24"/>
        <v>1</v>
      </c>
      <c r="Z87" s="65" t="b">
        <f t="shared" si="22"/>
        <v>1</v>
      </c>
    </row>
    <row r="88" spans="1:26" s="28" customFormat="1" x14ac:dyDescent="0.25">
      <c r="A88" s="111" t="s">
        <v>563</v>
      </c>
      <c r="B88" s="111" t="s">
        <v>564</v>
      </c>
      <c r="C88" s="111" t="s">
        <v>113</v>
      </c>
      <c r="D88" s="26" t="s">
        <v>0</v>
      </c>
      <c r="E88" s="155">
        <v>35</v>
      </c>
      <c r="F88" s="155">
        <v>36</v>
      </c>
      <c r="G88" s="155">
        <v>37</v>
      </c>
      <c r="H88" s="155">
        <v>38</v>
      </c>
      <c r="I88" s="24">
        <f t="shared" si="13"/>
        <v>36.5</v>
      </c>
      <c r="J88" s="24">
        <f t="shared" si="14"/>
        <v>73</v>
      </c>
      <c r="K88" s="155">
        <v>37</v>
      </c>
      <c r="L88" s="155">
        <v>71</v>
      </c>
      <c r="M88" s="155">
        <v>71</v>
      </c>
      <c r="N88" s="30"/>
      <c r="O88" s="29">
        <f t="shared" si="15"/>
        <v>59.67</v>
      </c>
      <c r="P88" s="30">
        <v>40</v>
      </c>
      <c r="Q88" s="167">
        <v>40</v>
      </c>
      <c r="R88" s="28">
        <v>39</v>
      </c>
      <c r="S88" s="29">
        <f t="shared" si="16"/>
        <v>251.67</v>
      </c>
      <c r="T88" s="34" t="b">
        <f t="shared" si="17"/>
        <v>1</v>
      </c>
      <c r="U88" s="34" t="b">
        <f t="shared" si="18"/>
        <v>1</v>
      </c>
      <c r="V88" s="65" t="b">
        <f t="shared" si="19"/>
        <v>1</v>
      </c>
      <c r="W88" s="65" t="b">
        <f t="shared" si="20"/>
        <v>1</v>
      </c>
      <c r="X88" s="65" t="b">
        <f t="shared" si="21"/>
        <v>1</v>
      </c>
      <c r="Y88" s="65" t="b">
        <f t="shared" si="24"/>
        <v>1</v>
      </c>
      <c r="Z88" s="65" t="b">
        <f t="shared" si="22"/>
        <v>1</v>
      </c>
    </row>
    <row r="89" spans="1:26" s="28" customFormat="1" x14ac:dyDescent="0.25">
      <c r="A89" s="111" t="s">
        <v>543</v>
      </c>
      <c r="B89" s="111" t="s">
        <v>544</v>
      </c>
      <c r="C89" s="111" t="s">
        <v>153</v>
      </c>
      <c r="D89" s="26" t="s">
        <v>23</v>
      </c>
      <c r="E89" s="155">
        <v>37</v>
      </c>
      <c r="F89" s="155">
        <v>35</v>
      </c>
      <c r="G89" s="155">
        <v>32</v>
      </c>
      <c r="H89" s="155">
        <v>37</v>
      </c>
      <c r="I89" s="24">
        <f t="shared" si="13"/>
        <v>35.25</v>
      </c>
      <c r="J89" s="24">
        <f t="shared" si="14"/>
        <v>70.5</v>
      </c>
      <c r="K89" s="155">
        <v>49</v>
      </c>
      <c r="L89" s="155">
        <v>73</v>
      </c>
      <c r="M89" s="28">
        <v>73</v>
      </c>
      <c r="N89" s="30"/>
      <c r="O89" s="29">
        <f t="shared" si="15"/>
        <v>65</v>
      </c>
      <c r="P89" s="30">
        <v>40</v>
      </c>
      <c r="Q89" s="167">
        <v>41</v>
      </c>
      <c r="R89" s="28">
        <v>35</v>
      </c>
      <c r="S89" s="29">
        <f t="shared" si="16"/>
        <v>251.5</v>
      </c>
      <c r="T89" s="34" t="b">
        <f t="shared" si="17"/>
        <v>1</v>
      </c>
      <c r="U89" s="34" t="b">
        <f t="shared" si="18"/>
        <v>1</v>
      </c>
      <c r="V89" s="65" t="b">
        <f t="shared" si="19"/>
        <v>1</v>
      </c>
      <c r="W89" s="65" t="b">
        <f t="shared" si="20"/>
        <v>1</v>
      </c>
      <c r="X89" s="65" t="b">
        <f t="shared" si="21"/>
        <v>1</v>
      </c>
      <c r="Y89" s="65" t="b">
        <f t="shared" si="24"/>
        <v>1</v>
      </c>
      <c r="Z89" s="65" t="b">
        <f t="shared" si="22"/>
        <v>1</v>
      </c>
    </row>
    <row r="90" spans="1:26" s="28" customFormat="1" x14ac:dyDescent="0.25">
      <c r="A90" s="111" t="s">
        <v>625</v>
      </c>
      <c r="B90" s="111" t="s">
        <v>626</v>
      </c>
      <c r="C90" s="111" t="s">
        <v>124</v>
      </c>
      <c r="D90" s="26" t="s">
        <v>24</v>
      </c>
      <c r="E90" s="155">
        <v>28</v>
      </c>
      <c r="F90" s="155">
        <v>38</v>
      </c>
      <c r="G90" s="155">
        <v>37</v>
      </c>
      <c r="H90" s="155">
        <v>34</v>
      </c>
      <c r="I90" s="24">
        <f t="shared" si="13"/>
        <v>34.25</v>
      </c>
      <c r="J90" s="24">
        <f t="shared" si="14"/>
        <v>68.5</v>
      </c>
      <c r="K90" s="155">
        <v>70</v>
      </c>
      <c r="L90" s="155">
        <v>67</v>
      </c>
      <c r="M90" s="28">
        <v>73</v>
      </c>
      <c r="N90" s="30"/>
      <c r="O90" s="29">
        <f t="shared" si="15"/>
        <v>70</v>
      </c>
      <c r="P90" s="30">
        <v>40</v>
      </c>
      <c r="Q90" s="167">
        <v>37</v>
      </c>
      <c r="R90" s="30">
        <v>36</v>
      </c>
      <c r="S90" s="29">
        <f t="shared" si="16"/>
        <v>251.5</v>
      </c>
      <c r="T90" s="34" t="b">
        <f t="shared" si="17"/>
        <v>1</v>
      </c>
      <c r="U90" s="34" t="b">
        <f t="shared" si="18"/>
        <v>1</v>
      </c>
      <c r="V90" s="65" t="b">
        <f t="shared" si="19"/>
        <v>1</v>
      </c>
      <c r="W90" s="65" t="b">
        <f t="shared" si="20"/>
        <v>1</v>
      </c>
      <c r="X90" s="65" t="b">
        <f t="shared" si="21"/>
        <v>1</v>
      </c>
      <c r="Y90" s="65" t="b">
        <f t="shared" si="24"/>
        <v>1</v>
      </c>
      <c r="Z90" s="65" t="b">
        <f t="shared" si="22"/>
        <v>1</v>
      </c>
    </row>
    <row r="91" spans="1:26" s="28" customFormat="1" x14ac:dyDescent="0.25">
      <c r="A91" s="111" t="s">
        <v>435</v>
      </c>
      <c r="B91" s="111" t="s">
        <v>436</v>
      </c>
      <c r="C91" s="111" t="s">
        <v>348</v>
      </c>
      <c r="D91" s="26" t="s">
        <v>22</v>
      </c>
      <c r="E91" s="155">
        <v>33</v>
      </c>
      <c r="F91" s="155">
        <v>36</v>
      </c>
      <c r="G91" s="155">
        <v>34</v>
      </c>
      <c r="H91" s="155">
        <v>38</v>
      </c>
      <c r="I91" s="24">
        <f t="shared" si="13"/>
        <v>35.25</v>
      </c>
      <c r="J91" s="24">
        <f t="shared" si="14"/>
        <v>70.5</v>
      </c>
      <c r="K91" s="155">
        <v>64</v>
      </c>
      <c r="L91" s="155">
        <v>65</v>
      </c>
      <c r="M91" s="28">
        <v>67</v>
      </c>
      <c r="N91" s="30"/>
      <c r="O91" s="29">
        <f t="shared" si="15"/>
        <v>65.33</v>
      </c>
      <c r="P91" s="30">
        <v>40</v>
      </c>
      <c r="Q91" s="167">
        <v>38.5</v>
      </c>
      <c r="R91" s="28">
        <v>37</v>
      </c>
      <c r="S91" s="29">
        <f t="shared" si="16"/>
        <v>251.33</v>
      </c>
      <c r="T91" s="34" t="b">
        <f t="shared" si="17"/>
        <v>1</v>
      </c>
      <c r="U91" s="34" t="b">
        <f t="shared" si="18"/>
        <v>1</v>
      </c>
      <c r="V91" s="65" t="b">
        <f t="shared" si="19"/>
        <v>1</v>
      </c>
      <c r="W91" s="65" t="b">
        <f t="shared" si="20"/>
        <v>1</v>
      </c>
      <c r="X91" s="65" t="b">
        <f t="shared" si="21"/>
        <v>1</v>
      </c>
      <c r="Y91" s="65" t="b">
        <f t="shared" si="24"/>
        <v>1</v>
      </c>
      <c r="Z91" s="65" t="b">
        <f t="shared" si="22"/>
        <v>1</v>
      </c>
    </row>
    <row r="92" spans="1:26" s="28" customFormat="1" x14ac:dyDescent="0.25">
      <c r="A92" s="111" t="s">
        <v>388</v>
      </c>
      <c r="B92" s="111" t="s">
        <v>389</v>
      </c>
      <c r="C92" s="111" t="s">
        <v>153</v>
      </c>
      <c r="D92" s="26" t="s">
        <v>21</v>
      </c>
      <c r="E92" s="155">
        <v>32</v>
      </c>
      <c r="F92" s="155">
        <v>29</v>
      </c>
      <c r="G92" s="155">
        <v>37</v>
      </c>
      <c r="H92" s="155">
        <v>34</v>
      </c>
      <c r="I92" s="24">
        <f t="shared" si="13"/>
        <v>33</v>
      </c>
      <c r="J92" s="24">
        <f t="shared" si="14"/>
        <v>66</v>
      </c>
      <c r="K92" s="155">
        <v>59</v>
      </c>
      <c r="L92" s="155">
        <v>74</v>
      </c>
      <c r="M92" s="28">
        <v>79</v>
      </c>
      <c r="N92" s="30"/>
      <c r="O92" s="29">
        <f t="shared" si="15"/>
        <v>70.67</v>
      </c>
      <c r="P92" s="30">
        <v>40</v>
      </c>
      <c r="Q92" s="167">
        <v>33.5</v>
      </c>
      <c r="R92" s="28">
        <v>41</v>
      </c>
      <c r="S92" s="29">
        <f t="shared" si="16"/>
        <v>251.17</v>
      </c>
      <c r="T92" s="34" t="b">
        <f t="shared" si="17"/>
        <v>1</v>
      </c>
      <c r="U92" s="34" t="b">
        <f t="shared" si="18"/>
        <v>1</v>
      </c>
      <c r="V92" s="65" t="b">
        <f t="shared" si="19"/>
        <v>1</v>
      </c>
      <c r="W92" s="65" t="b">
        <f t="shared" si="20"/>
        <v>1</v>
      </c>
      <c r="X92" s="65" t="b">
        <f t="shared" si="21"/>
        <v>1</v>
      </c>
      <c r="Y92" s="65" t="b">
        <f t="shared" si="24"/>
        <v>1</v>
      </c>
      <c r="Z92" s="65" t="b">
        <f t="shared" si="22"/>
        <v>1</v>
      </c>
    </row>
    <row r="93" spans="1:26" s="28" customFormat="1" x14ac:dyDescent="0.25">
      <c r="A93" s="111" t="s">
        <v>808</v>
      </c>
      <c r="B93" s="111" t="s">
        <v>809</v>
      </c>
      <c r="C93" s="111" t="s">
        <v>136</v>
      </c>
      <c r="D93" s="26" t="s">
        <v>26</v>
      </c>
      <c r="E93" s="155">
        <v>30</v>
      </c>
      <c r="F93" s="155">
        <v>36</v>
      </c>
      <c r="G93" s="155">
        <v>34</v>
      </c>
      <c r="H93" s="155">
        <v>33</v>
      </c>
      <c r="I93" s="24">
        <f t="shared" si="13"/>
        <v>33.25</v>
      </c>
      <c r="J93" s="24">
        <f t="shared" si="14"/>
        <v>66.5</v>
      </c>
      <c r="K93" s="155">
        <v>53</v>
      </c>
      <c r="L93" s="155">
        <v>57</v>
      </c>
      <c r="M93" s="28">
        <v>66</v>
      </c>
      <c r="N93" s="30"/>
      <c r="O93" s="29">
        <f t="shared" si="15"/>
        <v>58.67</v>
      </c>
      <c r="P93" s="30">
        <v>40</v>
      </c>
      <c r="Q93" s="167">
        <v>41</v>
      </c>
      <c r="R93" s="28">
        <v>45</v>
      </c>
      <c r="S93" s="29">
        <f t="shared" si="16"/>
        <v>251.17</v>
      </c>
      <c r="T93" s="34" t="b">
        <f t="shared" si="17"/>
        <v>1</v>
      </c>
      <c r="U93" s="34" t="b">
        <f t="shared" si="18"/>
        <v>1</v>
      </c>
      <c r="V93" s="65" t="b">
        <f t="shared" si="19"/>
        <v>1</v>
      </c>
      <c r="W93" s="65" t="b">
        <f t="shared" si="20"/>
        <v>1</v>
      </c>
      <c r="X93" s="65" t="b">
        <f t="shared" si="21"/>
        <v>1</v>
      </c>
      <c r="Y93" s="65" t="b">
        <f>IF(S93,S93&gt;=200,S93&lt;200)</f>
        <v>1</v>
      </c>
      <c r="Z93" s="65" t="b">
        <f t="shared" si="22"/>
        <v>1</v>
      </c>
    </row>
    <row r="94" spans="1:26" s="28" customFormat="1" x14ac:dyDescent="0.25">
      <c r="A94" s="111" t="s">
        <v>478</v>
      </c>
      <c r="B94" s="111" t="s">
        <v>304</v>
      </c>
      <c r="C94" s="111" t="s">
        <v>128</v>
      </c>
      <c r="D94" s="26" t="s">
        <v>22</v>
      </c>
      <c r="E94" s="155">
        <v>34</v>
      </c>
      <c r="F94" s="155">
        <v>37</v>
      </c>
      <c r="G94" s="155">
        <v>36</v>
      </c>
      <c r="H94" s="155">
        <v>36</v>
      </c>
      <c r="I94" s="24">
        <f t="shared" si="13"/>
        <v>35.75</v>
      </c>
      <c r="J94" s="24">
        <f t="shared" si="14"/>
        <v>71.5</v>
      </c>
      <c r="K94" s="155">
        <v>53</v>
      </c>
      <c r="L94" s="155">
        <v>62</v>
      </c>
      <c r="M94" s="28">
        <v>76</v>
      </c>
      <c r="N94" s="30"/>
      <c r="O94" s="29">
        <f t="shared" si="15"/>
        <v>63.67</v>
      </c>
      <c r="P94" s="30">
        <v>40</v>
      </c>
      <c r="Q94" s="167">
        <v>35.5</v>
      </c>
      <c r="R94" s="28">
        <v>40</v>
      </c>
      <c r="S94" s="29">
        <f t="shared" si="16"/>
        <v>250.67</v>
      </c>
      <c r="T94" s="34" t="b">
        <f t="shared" si="17"/>
        <v>1</v>
      </c>
      <c r="U94" s="34" t="b">
        <f t="shared" si="18"/>
        <v>1</v>
      </c>
      <c r="V94" s="65" t="b">
        <f t="shared" si="19"/>
        <v>1</v>
      </c>
      <c r="W94" s="65" t="b">
        <f t="shared" si="20"/>
        <v>1</v>
      </c>
      <c r="X94" s="65" t="b">
        <f t="shared" si="21"/>
        <v>1</v>
      </c>
      <c r="Y94" s="65" t="b">
        <f>IF(S94,S94&gt;=207,S94&lt;207)</f>
        <v>1</v>
      </c>
      <c r="Z94" s="65" t="b">
        <f t="shared" si="22"/>
        <v>1</v>
      </c>
    </row>
    <row r="95" spans="1:26" s="28" customFormat="1" x14ac:dyDescent="0.25">
      <c r="A95" s="111" t="s">
        <v>444</v>
      </c>
      <c r="B95" s="111" t="s">
        <v>398</v>
      </c>
      <c r="C95" s="111" t="s">
        <v>164</v>
      </c>
      <c r="D95" s="26" t="s">
        <v>22</v>
      </c>
      <c r="E95" s="155">
        <v>36</v>
      </c>
      <c r="F95" s="155">
        <v>37</v>
      </c>
      <c r="G95" s="155">
        <v>38</v>
      </c>
      <c r="H95" s="155">
        <v>37</v>
      </c>
      <c r="I95" s="24">
        <f t="shared" si="13"/>
        <v>37</v>
      </c>
      <c r="J95" s="24">
        <f t="shared" si="14"/>
        <v>74</v>
      </c>
      <c r="K95" s="155">
        <v>58</v>
      </c>
      <c r="L95" s="155">
        <v>67</v>
      </c>
      <c r="M95" s="28">
        <v>70</v>
      </c>
      <c r="N95" s="30"/>
      <c r="O95" s="29">
        <f t="shared" si="15"/>
        <v>65</v>
      </c>
      <c r="P95" s="30">
        <v>40</v>
      </c>
      <c r="Q95" s="167">
        <v>34</v>
      </c>
      <c r="R95" s="28">
        <v>37</v>
      </c>
      <c r="S95" s="29">
        <f t="shared" si="16"/>
        <v>250</v>
      </c>
      <c r="T95" s="34" t="b">
        <f t="shared" si="17"/>
        <v>1</v>
      </c>
      <c r="U95" s="34" t="b">
        <f t="shared" si="18"/>
        <v>1</v>
      </c>
      <c r="V95" s="65" t="b">
        <f t="shared" si="19"/>
        <v>1</v>
      </c>
      <c r="W95" s="65" t="b">
        <f t="shared" si="20"/>
        <v>1</v>
      </c>
      <c r="X95" s="65" t="b">
        <f t="shared" si="21"/>
        <v>1</v>
      </c>
      <c r="Y95" s="65" t="b">
        <f>IF(S95,S95&gt;=207,S95&lt;207)</f>
        <v>1</v>
      </c>
      <c r="Z95" s="65" t="b">
        <f t="shared" si="22"/>
        <v>1</v>
      </c>
    </row>
    <row r="96" spans="1:26" s="28" customFormat="1" x14ac:dyDescent="0.25">
      <c r="A96" s="111" t="s">
        <v>780</v>
      </c>
      <c r="B96" s="111" t="s">
        <v>781</v>
      </c>
      <c r="C96" s="111" t="s">
        <v>120</v>
      </c>
      <c r="D96" s="26" t="s">
        <v>26</v>
      </c>
      <c r="E96" s="155">
        <v>33</v>
      </c>
      <c r="F96" s="155">
        <v>40</v>
      </c>
      <c r="G96" s="155">
        <v>37</v>
      </c>
      <c r="H96" s="155">
        <v>37</v>
      </c>
      <c r="I96" s="24">
        <f t="shared" si="13"/>
        <v>36.75</v>
      </c>
      <c r="J96" s="24">
        <f t="shared" si="14"/>
        <v>73.5</v>
      </c>
      <c r="K96" s="155">
        <v>72</v>
      </c>
      <c r="L96" s="155">
        <v>51</v>
      </c>
      <c r="M96" s="28">
        <v>60</v>
      </c>
      <c r="N96" s="30"/>
      <c r="O96" s="29">
        <f t="shared" si="15"/>
        <v>61</v>
      </c>
      <c r="P96" s="30">
        <v>40</v>
      </c>
      <c r="Q96" s="167">
        <v>35.5</v>
      </c>
      <c r="R96" s="28">
        <v>40</v>
      </c>
      <c r="S96" s="29">
        <f t="shared" si="16"/>
        <v>250</v>
      </c>
      <c r="T96" s="34" t="b">
        <f t="shared" si="17"/>
        <v>1</v>
      </c>
      <c r="U96" s="34" t="b">
        <f t="shared" si="18"/>
        <v>1</v>
      </c>
      <c r="V96" s="65" t="b">
        <f t="shared" si="19"/>
        <v>1</v>
      </c>
      <c r="W96" s="65" t="b">
        <f t="shared" si="20"/>
        <v>1</v>
      </c>
      <c r="X96" s="65" t="b">
        <f t="shared" si="21"/>
        <v>1</v>
      </c>
      <c r="Y96" s="65" t="b">
        <f>IF(S96,S96&gt;=200,S96&lt;200)</f>
        <v>1</v>
      </c>
      <c r="Z96" s="65" t="b">
        <f t="shared" si="22"/>
        <v>1</v>
      </c>
    </row>
    <row r="97" spans="1:26" s="28" customFormat="1" x14ac:dyDescent="0.25">
      <c r="A97" s="111" t="s">
        <v>279</v>
      </c>
      <c r="B97" s="111" t="s">
        <v>280</v>
      </c>
      <c r="C97" s="111" t="s">
        <v>128</v>
      </c>
      <c r="D97" s="26" t="s">
        <v>20</v>
      </c>
      <c r="E97" s="155">
        <v>35</v>
      </c>
      <c r="F97" s="155">
        <v>37</v>
      </c>
      <c r="G97" s="155">
        <v>34</v>
      </c>
      <c r="H97" s="155">
        <v>35</v>
      </c>
      <c r="I97" s="24">
        <f t="shared" si="13"/>
        <v>35.25</v>
      </c>
      <c r="J97" s="24">
        <f t="shared" si="14"/>
        <v>70.5</v>
      </c>
      <c r="K97" s="155">
        <v>57</v>
      </c>
      <c r="L97" s="155">
        <v>68</v>
      </c>
      <c r="M97" s="28">
        <v>68</v>
      </c>
      <c r="N97" s="30"/>
      <c r="O97" s="29">
        <f t="shared" si="15"/>
        <v>64.33</v>
      </c>
      <c r="P97" s="30">
        <v>40</v>
      </c>
      <c r="Q97" s="167">
        <v>38</v>
      </c>
      <c r="R97" s="28">
        <v>37</v>
      </c>
      <c r="S97" s="29">
        <f t="shared" si="16"/>
        <v>249.83</v>
      </c>
      <c r="T97" s="34" t="b">
        <f t="shared" si="17"/>
        <v>1</v>
      </c>
      <c r="U97" s="34" t="b">
        <f t="shared" si="18"/>
        <v>1</v>
      </c>
      <c r="V97" s="65" t="b">
        <f t="shared" si="19"/>
        <v>1</v>
      </c>
      <c r="W97" s="65" t="b">
        <f t="shared" si="20"/>
        <v>1</v>
      </c>
      <c r="X97" s="65" t="b">
        <f t="shared" si="21"/>
        <v>1</v>
      </c>
      <c r="Y97" s="65" t="b">
        <f t="shared" ref="Y97:Y107" si="25">IF(S97,S97&gt;=207,S97&lt;207)</f>
        <v>1</v>
      </c>
      <c r="Z97" s="65" t="b">
        <f t="shared" si="22"/>
        <v>1</v>
      </c>
    </row>
    <row r="98" spans="1:26" s="28" customFormat="1" x14ac:dyDescent="0.25">
      <c r="A98" s="151" t="s">
        <v>219</v>
      </c>
      <c r="B98" s="151" t="s">
        <v>220</v>
      </c>
      <c r="C98" s="151" t="s">
        <v>221</v>
      </c>
      <c r="D98" s="26" t="s">
        <v>19</v>
      </c>
      <c r="E98" s="155">
        <v>28</v>
      </c>
      <c r="F98" s="155">
        <v>35</v>
      </c>
      <c r="G98" s="155">
        <v>36</v>
      </c>
      <c r="H98" s="155">
        <v>36</v>
      </c>
      <c r="I98" s="24">
        <f t="shared" si="13"/>
        <v>33.75</v>
      </c>
      <c r="J98" s="24">
        <f t="shared" si="14"/>
        <v>67.5</v>
      </c>
      <c r="K98" s="155">
        <v>61</v>
      </c>
      <c r="L98" s="155">
        <v>70</v>
      </c>
      <c r="M98" s="28">
        <v>61</v>
      </c>
      <c r="N98" s="30"/>
      <c r="O98" s="29">
        <f t="shared" si="15"/>
        <v>64</v>
      </c>
      <c r="P98" s="30">
        <v>40</v>
      </c>
      <c r="Q98" s="30">
        <v>38</v>
      </c>
      <c r="R98" s="28">
        <v>40</v>
      </c>
      <c r="S98" s="29">
        <f t="shared" si="16"/>
        <v>249.5</v>
      </c>
      <c r="T98" s="34" t="b">
        <f t="shared" si="17"/>
        <v>1</v>
      </c>
      <c r="U98" s="34" t="b">
        <f t="shared" si="18"/>
        <v>1</v>
      </c>
      <c r="V98" s="65" t="b">
        <f t="shared" si="19"/>
        <v>1</v>
      </c>
      <c r="W98" s="65" t="b">
        <f t="shared" si="20"/>
        <v>1</v>
      </c>
      <c r="X98" s="65" t="b">
        <f t="shared" si="21"/>
        <v>1</v>
      </c>
      <c r="Y98" s="65" t="b">
        <f t="shared" si="25"/>
        <v>1</v>
      </c>
      <c r="Z98" s="65" t="b">
        <f t="shared" si="22"/>
        <v>1</v>
      </c>
    </row>
    <row r="99" spans="1:26" s="28" customFormat="1" x14ac:dyDescent="0.25">
      <c r="A99" s="111" t="s">
        <v>466</v>
      </c>
      <c r="B99" s="111" t="s">
        <v>467</v>
      </c>
      <c r="C99" s="111" t="s">
        <v>153</v>
      </c>
      <c r="D99" s="26" t="s">
        <v>22</v>
      </c>
      <c r="E99" s="155">
        <v>33</v>
      </c>
      <c r="F99" s="155">
        <v>37</v>
      </c>
      <c r="G99" s="155">
        <v>32</v>
      </c>
      <c r="H99" s="155">
        <v>34</v>
      </c>
      <c r="I99" s="24">
        <f t="shared" si="13"/>
        <v>34</v>
      </c>
      <c r="J99" s="24">
        <f t="shared" si="14"/>
        <v>68</v>
      </c>
      <c r="K99" s="155">
        <v>67</v>
      </c>
      <c r="L99" s="155">
        <v>70</v>
      </c>
      <c r="M99" s="28">
        <v>63</v>
      </c>
      <c r="N99" s="30"/>
      <c r="O99" s="29">
        <f t="shared" si="15"/>
        <v>66.67</v>
      </c>
      <c r="P99" s="30">
        <v>40</v>
      </c>
      <c r="Q99" s="167">
        <v>35.5</v>
      </c>
      <c r="R99" s="28">
        <v>39</v>
      </c>
      <c r="S99" s="29">
        <f t="shared" si="16"/>
        <v>249.17</v>
      </c>
      <c r="T99" s="34" t="b">
        <f t="shared" si="17"/>
        <v>1</v>
      </c>
      <c r="U99" s="34" t="b">
        <f t="shared" si="18"/>
        <v>1</v>
      </c>
      <c r="V99" s="65" t="b">
        <f t="shared" si="19"/>
        <v>1</v>
      </c>
      <c r="W99" s="65" t="b">
        <f t="shared" si="20"/>
        <v>1</v>
      </c>
      <c r="X99" s="65" t="b">
        <f t="shared" si="21"/>
        <v>1</v>
      </c>
      <c r="Y99" s="65" t="b">
        <f t="shared" si="25"/>
        <v>1</v>
      </c>
      <c r="Z99" s="65" t="b">
        <f t="shared" si="22"/>
        <v>1</v>
      </c>
    </row>
    <row r="100" spans="1:26" s="28" customFormat="1" x14ac:dyDescent="0.25">
      <c r="A100" s="111" t="s">
        <v>292</v>
      </c>
      <c r="B100" s="111" t="s">
        <v>293</v>
      </c>
      <c r="C100" s="111" t="s">
        <v>120</v>
      </c>
      <c r="D100" s="26" t="s">
        <v>20</v>
      </c>
      <c r="E100" s="155">
        <v>38</v>
      </c>
      <c r="F100" s="155">
        <v>35</v>
      </c>
      <c r="G100" s="155">
        <v>36</v>
      </c>
      <c r="H100" s="155">
        <v>33</v>
      </c>
      <c r="I100" s="24">
        <f t="shared" si="13"/>
        <v>35.5</v>
      </c>
      <c r="J100" s="24">
        <f t="shared" si="14"/>
        <v>71</v>
      </c>
      <c r="K100" s="155">
        <v>64</v>
      </c>
      <c r="L100" s="155">
        <v>54</v>
      </c>
      <c r="M100" s="28">
        <v>65</v>
      </c>
      <c r="N100" s="30"/>
      <c r="O100" s="29">
        <f t="shared" si="15"/>
        <v>61</v>
      </c>
      <c r="P100" s="30">
        <v>40</v>
      </c>
      <c r="Q100" s="167">
        <v>37</v>
      </c>
      <c r="R100" s="28">
        <v>40</v>
      </c>
      <c r="S100" s="29">
        <f t="shared" si="16"/>
        <v>249</v>
      </c>
      <c r="T100" s="34" t="b">
        <f t="shared" si="17"/>
        <v>1</v>
      </c>
      <c r="U100" s="34" t="b">
        <f t="shared" si="18"/>
        <v>1</v>
      </c>
      <c r="V100" s="65" t="b">
        <f t="shared" si="19"/>
        <v>1</v>
      </c>
      <c r="W100" s="65" t="b">
        <f t="shared" si="20"/>
        <v>1</v>
      </c>
      <c r="X100" s="65" t="b">
        <f t="shared" si="21"/>
        <v>1</v>
      </c>
      <c r="Y100" s="65" t="b">
        <f t="shared" si="25"/>
        <v>1</v>
      </c>
      <c r="Z100" s="65" t="b">
        <f t="shared" si="22"/>
        <v>1</v>
      </c>
    </row>
    <row r="101" spans="1:26" s="28" customFormat="1" x14ac:dyDescent="0.25">
      <c r="A101" s="111" t="s">
        <v>560</v>
      </c>
      <c r="B101" s="111" t="s">
        <v>561</v>
      </c>
      <c r="C101" s="111" t="s">
        <v>146</v>
      </c>
      <c r="D101" s="26" t="s">
        <v>0</v>
      </c>
      <c r="E101" s="155">
        <v>32</v>
      </c>
      <c r="F101" s="155">
        <v>34</v>
      </c>
      <c r="G101" s="155">
        <v>35</v>
      </c>
      <c r="H101" s="155">
        <v>35</v>
      </c>
      <c r="I101" s="24">
        <f t="shared" si="13"/>
        <v>34</v>
      </c>
      <c r="J101" s="24">
        <f t="shared" si="14"/>
        <v>68</v>
      </c>
      <c r="K101" s="155">
        <v>54</v>
      </c>
      <c r="L101" s="155">
        <v>69</v>
      </c>
      <c r="M101" s="28">
        <v>72</v>
      </c>
      <c r="N101" s="25"/>
      <c r="O101" s="29">
        <f t="shared" si="15"/>
        <v>65</v>
      </c>
      <c r="P101" s="30">
        <v>40</v>
      </c>
      <c r="Q101" s="167">
        <v>36</v>
      </c>
      <c r="R101" s="28">
        <v>40</v>
      </c>
      <c r="S101" s="29">
        <f t="shared" si="16"/>
        <v>249</v>
      </c>
      <c r="T101" s="34" t="b">
        <f t="shared" si="17"/>
        <v>1</v>
      </c>
      <c r="U101" s="34" t="b">
        <f t="shared" si="18"/>
        <v>1</v>
      </c>
      <c r="V101" s="65" t="b">
        <f t="shared" si="19"/>
        <v>1</v>
      </c>
      <c r="W101" s="65" t="b">
        <f t="shared" si="20"/>
        <v>1</v>
      </c>
      <c r="X101" s="65" t="b">
        <f t="shared" si="21"/>
        <v>1</v>
      </c>
      <c r="Y101" s="65" t="b">
        <f t="shared" si="25"/>
        <v>1</v>
      </c>
      <c r="Z101" s="65" t="b">
        <f t="shared" si="22"/>
        <v>1</v>
      </c>
    </row>
    <row r="102" spans="1:26" s="28" customFormat="1" x14ac:dyDescent="0.25">
      <c r="A102" s="111" t="s">
        <v>647</v>
      </c>
      <c r="B102" s="111" t="s">
        <v>648</v>
      </c>
      <c r="C102" s="111" t="s">
        <v>113</v>
      </c>
      <c r="D102" s="26" t="s">
        <v>24</v>
      </c>
      <c r="E102" s="155">
        <v>28</v>
      </c>
      <c r="F102" s="155">
        <v>36</v>
      </c>
      <c r="G102" s="155">
        <v>38</v>
      </c>
      <c r="H102" s="155">
        <v>36</v>
      </c>
      <c r="I102" s="24">
        <f t="shared" si="13"/>
        <v>34.5</v>
      </c>
      <c r="J102" s="24">
        <f t="shared" si="14"/>
        <v>69</v>
      </c>
      <c r="K102" s="155">
        <v>52</v>
      </c>
      <c r="L102" s="155">
        <v>67</v>
      </c>
      <c r="M102" s="28">
        <v>69</v>
      </c>
      <c r="N102" s="30"/>
      <c r="O102" s="29">
        <f t="shared" si="15"/>
        <v>62.67</v>
      </c>
      <c r="P102" s="30">
        <v>40</v>
      </c>
      <c r="Q102" s="167">
        <v>39</v>
      </c>
      <c r="R102" s="30">
        <v>38</v>
      </c>
      <c r="S102" s="29">
        <f t="shared" si="16"/>
        <v>248.67</v>
      </c>
      <c r="T102" s="34" t="b">
        <f t="shared" si="17"/>
        <v>1</v>
      </c>
      <c r="U102" s="34" t="b">
        <f t="shared" si="18"/>
        <v>1</v>
      </c>
      <c r="V102" s="65" t="b">
        <f t="shared" si="19"/>
        <v>1</v>
      </c>
      <c r="W102" s="65" t="b">
        <f t="shared" si="20"/>
        <v>1</v>
      </c>
      <c r="X102" s="65" t="b">
        <f t="shared" si="21"/>
        <v>1</v>
      </c>
      <c r="Y102" s="65" t="b">
        <f t="shared" si="25"/>
        <v>1</v>
      </c>
      <c r="Z102" s="65" t="b">
        <f t="shared" si="22"/>
        <v>1</v>
      </c>
    </row>
    <row r="103" spans="1:26" s="28" customFormat="1" x14ac:dyDescent="0.25">
      <c r="A103" s="111" t="s">
        <v>662</v>
      </c>
      <c r="B103" s="111" t="s">
        <v>663</v>
      </c>
      <c r="C103" s="111" t="s">
        <v>146</v>
      </c>
      <c r="D103" s="26" t="s">
        <v>24</v>
      </c>
      <c r="E103" s="155">
        <v>24</v>
      </c>
      <c r="F103" s="155">
        <v>35</v>
      </c>
      <c r="G103" s="155">
        <v>38</v>
      </c>
      <c r="H103" s="155">
        <v>35</v>
      </c>
      <c r="I103" s="24">
        <f t="shared" si="13"/>
        <v>33</v>
      </c>
      <c r="J103" s="24">
        <f t="shared" si="14"/>
        <v>66</v>
      </c>
      <c r="K103" s="155">
        <v>56</v>
      </c>
      <c r="L103" s="155">
        <v>66</v>
      </c>
      <c r="M103" s="28">
        <v>66</v>
      </c>
      <c r="N103" s="30"/>
      <c r="O103" s="29">
        <f t="shared" si="15"/>
        <v>62.67</v>
      </c>
      <c r="P103" s="30">
        <v>40</v>
      </c>
      <c r="Q103" s="167">
        <v>41</v>
      </c>
      <c r="R103" s="30">
        <v>39</v>
      </c>
      <c r="S103" s="29">
        <f t="shared" si="16"/>
        <v>248.67</v>
      </c>
      <c r="T103" s="34" t="b">
        <f t="shared" si="17"/>
        <v>1</v>
      </c>
      <c r="U103" s="34" t="b">
        <f t="shared" si="18"/>
        <v>1</v>
      </c>
      <c r="V103" s="65" t="b">
        <f t="shared" si="19"/>
        <v>1</v>
      </c>
      <c r="W103" s="65" t="b">
        <f t="shared" si="20"/>
        <v>1</v>
      </c>
      <c r="X103" s="65" t="b">
        <f t="shared" si="21"/>
        <v>1</v>
      </c>
      <c r="Y103" s="65" t="b">
        <f t="shared" si="25"/>
        <v>1</v>
      </c>
      <c r="Z103" s="65" t="b">
        <f t="shared" si="22"/>
        <v>1</v>
      </c>
    </row>
    <row r="104" spans="1:26" s="28" customFormat="1" x14ac:dyDescent="0.25">
      <c r="A104" s="111" t="s">
        <v>289</v>
      </c>
      <c r="B104" s="111" t="s">
        <v>290</v>
      </c>
      <c r="C104" s="111" t="s">
        <v>221</v>
      </c>
      <c r="D104" s="26" t="s">
        <v>20</v>
      </c>
      <c r="E104" s="155">
        <v>32</v>
      </c>
      <c r="F104" s="155">
        <v>32</v>
      </c>
      <c r="G104" s="155">
        <v>35</v>
      </c>
      <c r="H104" s="155">
        <v>27</v>
      </c>
      <c r="I104" s="24">
        <f t="shared" si="13"/>
        <v>31.5</v>
      </c>
      <c r="J104" s="24">
        <f t="shared" si="14"/>
        <v>63</v>
      </c>
      <c r="K104" s="155">
        <v>57</v>
      </c>
      <c r="L104" s="155">
        <v>61</v>
      </c>
      <c r="M104" s="28">
        <v>69</v>
      </c>
      <c r="N104" s="30"/>
      <c r="O104" s="29">
        <f t="shared" si="15"/>
        <v>62.33</v>
      </c>
      <c r="P104" s="30">
        <v>40</v>
      </c>
      <c r="Q104" s="167">
        <v>40</v>
      </c>
      <c r="R104" s="28">
        <v>43</v>
      </c>
      <c r="S104" s="29">
        <f t="shared" si="16"/>
        <v>248.33</v>
      </c>
      <c r="T104" s="34" t="b">
        <f t="shared" si="17"/>
        <v>1</v>
      </c>
      <c r="U104" s="34" t="b">
        <f t="shared" si="18"/>
        <v>1</v>
      </c>
      <c r="V104" s="65" t="b">
        <f t="shared" si="19"/>
        <v>1</v>
      </c>
      <c r="W104" s="65" t="b">
        <f t="shared" si="20"/>
        <v>1</v>
      </c>
      <c r="X104" s="65" t="b">
        <f t="shared" si="21"/>
        <v>1</v>
      </c>
      <c r="Y104" s="65" t="b">
        <f t="shared" si="25"/>
        <v>1</v>
      </c>
      <c r="Z104" s="65" t="b">
        <f t="shared" si="22"/>
        <v>1</v>
      </c>
    </row>
    <row r="105" spans="1:26" s="28" customFormat="1" x14ac:dyDescent="0.25">
      <c r="A105" s="111" t="s">
        <v>494</v>
      </c>
      <c r="B105" s="111" t="s">
        <v>495</v>
      </c>
      <c r="C105" s="111" t="s">
        <v>203</v>
      </c>
      <c r="D105" s="26" t="s">
        <v>23</v>
      </c>
      <c r="E105" s="155">
        <v>37</v>
      </c>
      <c r="F105" s="155">
        <v>39</v>
      </c>
      <c r="G105" s="155">
        <v>31</v>
      </c>
      <c r="H105" s="155">
        <v>37</v>
      </c>
      <c r="I105" s="24">
        <f t="shared" si="13"/>
        <v>36</v>
      </c>
      <c r="J105" s="24">
        <f t="shared" si="14"/>
        <v>72</v>
      </c>
      <c r="K105" s="155">
        <v>48</v>
      </c>
      <c r="L105" s="155">
        <v>59</v>
      </c>
      <c r="M105" s="28">
        <v>65</v>
      </c>
      <c r="N105" s="30"/>
      <c r="O105" s="29">
        <f t="shared" si="15"/>
        <v>57.33</v>
      </c>
      <c r="P105" s="30">
        <v>40</v>
      </c>
      <c r="Q105" s="167">
        <v>38</v>
      </c>
      <c r="R105" s="28">
        <v>41</v>
      </c>
      <c r="S105" s="29">
        <f t="shared" si="16"/>
        <v>248.33</v>
      </c>
      <c r="T105" s="34" t="b">
        <f t="shared" si="17"/>
        <v>1</v>
      </c>
      <c r="U105" s="34" t="b">
        <f t="shared" si="18"/>
        <v>1</v>
      </c>
      <c r="V105" s="65" t="b">
        <f t="shared" si="19"/>
        <v>1</v>
      </c>
      <c r="W105" s="65" t="b">
        <f t="shared" si="20"/>
        <v>1</v>
      </c>
      <c r="X105" s="65" t="b">
        <f t="shared" si="21"/>
        <v>1</v>
      </c>
      <c r="Y105" s="65" t="b">
        <f t="shared" si="25"/>
        <v>1</v>
      </c>
      <c r="Z105" s="65" t="b">
        <f t="shared" si="22"/>
        <v>1</v>
      </c>
    </row>
    <row r="106" spans="1:26" x14ac:dyDescent="0.25">
      <c r="A106" s="111" t="s">
        <v>406</v>
      </c>
      <c r="B106" s="111" t="s">
        <v>407</v>
      </c>
      <c r="C106" s="111" t="s">
        <v>203</v>
      </c>
      <c r="D106" s="26" t="s">
        <v>21</v>
      </c>
      <c r="E106" s="155">
        <v>36</v>
      </c>
      <c r="F106" s="155">
        <v>33</v>
      </c>
      <c r="G106" s="155">
        <v>38</v>
      </c>
      <c r="H106" s="155">
        <v>36</v>
      </c>
      <c r="I106" s="24">
        <f t="shared" si="13"/>
        <v>35.75</v>
      </c>
      <c r="J106" s="24">
        <f t="shared" si="14"/>
        <v>71.5</v>
      </c>
      <c r="K106" s="155">
        <v>62</v>
      </c>
      <c r="L106" s="155">
        <v>38</v>
      </c>
      <c r="M106" s="28">
        <v>68</v>
      </c>
      <c r="N106" s="30"/>
      <c r="O106" s="29">
        <f t="shared" si="15"/>
        <v>56</v>
      </c>
      <c r="P106" s="30">
        <v>40</v>
      </c>
      <c r="Q106" s="167">
        <v>39.5</v>
      </c>
      <c r="R106" s="28">
        <v>41</v>
      </c>
      <c r="S106" s="29">
        <f t="shared" si="16"/>
        <v>248</v>
      </c>
      <c r="T106" s="34" t="b">
        <f t="shared" si="17"/>
        <v>1</v>
      </c>
      <c r="U106" s="34" t="b">
        <f t="shared" si="18"/>
        <v>1</v>
      </c>
      <c r="V106" s="65" t="b">
        <f t="shared" si="19"/>
        <v>1</v>
      </c>
      <c r="W106" s="65" t="b">
        <f t="shared" si="20"/>
        <v>1</v>
      </c>
      <c r="X106" s="65" t="b">
        <f t="shared" si="21"/>
        <v>1</v>
      </c>
      <c r="Y106" s="65" t="b">
        <f t="shared" si="25"/>
        <v>1</v>
      </c>
      <c r="Z106" s="65" t="b">
        <f t="shared" si="22"/>
        <v>1</v>
      </c>
    </row>
    <row r="107" spans="1:26" s="28" customFormat="1" x14ac:dyDescent="0.25">
      <c r="A107" s="111" t="s">
        <v>122</v>
      </c>
      <c r="B107" s="111" t="s">
        <v>123</v>
      </c>
      <c r="C107" s="111" t="s">
        <v>124</v>
      </c>
      <c r="D107" s="26" t="s">
        <v>16</v>
      </c>
      <c r="E107" s="155">
        <v>34</v>
      </c>
      <c r="F107" s="155">
        <v>35</v>
      </c>
      <c r="G107" s="155">
        <v>37</v>
      </c>
      <c r="H107" s="155">
        <v>37</v>
      </c>
      <c r="I107" s="24">
        <f t="shared" si="13"/>
        <v>35.75</v>
      </c>
      <c r="J107" s="24">
        <f t="shared" si="14"/>
        <v>71.5</v>
      </c>
      <c r="K107" s="155">
        <v>31</v>
      </c>
      <c r="L107" s="155">
        <v>74</v>
      </c>
      <c r="M107" s="28">
        <v>73</v>
      </c>
      <c r="N107" s="30"/>
      <c r="O107" s="29">
        <f t="shared" si="15"/>
        <v>59.33</v>
      </c>
      <c r="P107" s="30">
        <v>40</v>
      </c>
      <c r="Q107" s="30">
        <v>39</v>
      </c>
      <c r="R107" s="28">
        <v>38</v>
      </c>
      <c r="S107" s="29">
        <f t="shared" si="16"/>
        <v>247.83</v>
      </c>
      <c r="T107" s="34" t="b">
        <f t="shared" si="17"/>
        <v>1</v>
      </c>
      <c r="U107" s="34" t="b">
        <f t="shared" si="18"/>
        <v>1</v>
      </c>
      <c r="V107" s="65" t="b">
        <f t="shared" si="19"/>
        <v>1</v>
      </c>
      <c r="W107" s="65" t="b">
        <f t="shared" si="20"/>
        <v>1</v>
      </c>
      <c r="X107" s="65" t="b">
        <f t="shared" si="21"/>
        <v>1</v>
      </c>
      <c r="Y107" s="65" t="b">
        <f t="shared" si="25"/>
        <v>1</v>
      </c>
      <c r="Z107" s="65" t="b">
        <f t="shared" si="22"/>
        <v>1</v>
      </c>
    </row>
    <row r="108" spans="1:26" s="28" customFormat="1" x14ac:dyDescent="0.25">
      <c r="A108" s="111" t="s">
        <v>800</v>
      </c>
      <c r="B108" s="111" t="s">
        <v>307</v>
      </c>
      <c r="C108" s="111" t="s">
        <v>124</v>
      </c>
      <c r="D108" s="26" t="s">
        <v>26</v>
      </c>
      <c r="E108" s="155">
        <v>32</v>
      </c>
      <c r="F108" s="155">
        <v>36</v>
      </c>
      <c r="G108" s="155">
        <v>35</v>
      </c>
      <c r="H108" s="155">
        <v>36</v>
      </c>
      <c r="I108" s="24">
        <f t="shared" si="13"/>
        <v>34.75</v>
      </c>
      <c r="J108" s="24">
        <f t="shared" si="14"/>
        <v>69.5</v>
      </c>
      <c r="K108" s="155">
        <v>51</v>
      </c>
      <c r="L108" s="155">
        <v>63</v>
      </c>
      <c r="M108" s="28">
        <v>61</v>
      </c>
      <c r="N108" s="30"/>
      <c r="O108" s="29">
        <f t="shared" si="15"/>
        <v>58.33</v>
      </c>
      <c r="P108" s="30">
        <v>40</v>
      </c>
      <c r="Q108" s="167">
        <v>39</v>
      </c>
      <c r="R108" s="28">
        <v>41</v>
      </c>
      <c r="S108" s="29">
        <f t="shared" si="16"/>
        <v>247.83</v>
      </c>
      <c r="T108" s="34" t="b">
        <f t="shared" si="17"/>
        <v>1</v>
      </c>
      <c r="U108" s="34" t="b">
        <f t="shared" si="18"/>
        <v>1</v>
      </c>
      <c r="V108" s="65" t="b">
        <f t="shared" si="19"/>
        <v>1</v>
      </c>
      <c r="W108" s="65" t="b">
        <f t="shared" si="20"/>
        <v>1</v>
      </c>
      <c r="X108" s="65" t="b">
        <f t="shared" si="21"/>
        <v>1</v>
      </c>
      <c r="Y108" s="65" t="b">
        <f>IF(S108,S108&gt;=200,S108&lt;200)</f>
        <v>1</v>
      </c>
      <c r="Z108" s="65" t="b">
        <f t="shared" si="22"/>
        <v>1</v>
      </c>
    </row>
    <row r="109" spans="1:26" s="28" customFormat="1" x14ac:dyDescent="0.25">
      <c r="A109" s="111" t="s">
        <v>257</v>
      </c>
      <c r="B109" s="111" t="s">
        <v>258</v>
      </c>
      <c r="C109" s="111" t="s">
        <v>146</v>
      </c>
      <c r="D109" s="26" t="s">
        <v>19</v>
      </c>
      <c r="E109" s="155">
        <v>32</v>
      </c>
      <c r="F109" s="155">
        <v>37</v>
      </c>
      <c r="G109" s="155">
        <v>34</v>
      </c>
      <c r="H109" s="155">
        <v>37</v>
      </c>
      <c r="I109" s="24">
        <f t="shared" si="13"/>
        <v>35</v>
      </c>
      <c r="J109" s="24">
        <f t="shared" si="14"/>
        <v>70</v>
      </c>
      <c r="K109" s="155">
        <v>61</v>
      </c>
      <c r="L109" s="155">
        <v>64</v>
      </c>
      <c r="M109" s="28">
        <v>69</v>
      </c>
      <c r="N109" s="30"/>
      <c r="O109" s="29">
        <f t="shared" si="15"/>
        <v>64.67</v>
      </c>
      <c r="P109" s="30">
        <v>40</v>
      </c>
      <c r="Q109" s="30">
        <v>32</v>
      </c>
      <c r="R109" s="28">
        <v>41</v>
      </c>
      <c r="S109" s="29">
        <f t="shared" si="16"/>
        <v>247.67</v>
      </c>
      <c r="T109" s="34" t="b">
        <f t="shared" si="17"/>
        <v>1</v>
      </c>
      <c r="U109" s="34" t="b">
        <f t="shared" si="18"/>
        <v>1</v>
      </c>
      <c r="V109" s="65" t="b">
        <f t="shared" si="19"/>
        <v>1</v>
      </c>
      <c r="W109" s="65" t="b">
        <f t="shared" si="20"/>
        <v>1</v>
      </c>
      <c r="X109" s="65" t="b">
        <f t="shared" si="21"/>
        <v>1</v>
      </c>
      <c r="Y109" s="65" t="b">
        <f>IF(S109,S109&gt;=207,S109&lt;207)</f>
        <v>1</v>
      </c>
      <c r="Z109" s="65" t="b">
        <f t="shared" si="22"/>
        <v>1</v>
      </c>
    </row>
    <row r="110" spans="1:26" s="28" customFormat="1" x14ac:dyDescent="0.25">
      <c r="A110" s="111" t="s">
        <v>555</v>
      </c>
      <c r="B110" s="111" t="s">
        <v>404</v>
      </c>
      <c r="C110" s="111" t="s">
        <v>203</v>
      </c>
      <c r="D110" s="26" t="s">
        <v>0</v>
      </c>
      <c r="E110" s="155">
        <v>33</v>
      </c>
      <c r="F110" s="155">
        <v>36</v>
      </c>
      <c r="G110" s="155">
        <v>35</v>
      </c>
      <c r="H110" s="155">
        <v>37</v>
      </c>
      <c r="I110" s="24">
        <f t="shared" si="13"/>
        <v>35.25</v>
      </c>
      <c r="J110" s="24">
        <f t="shared" si="14"/>
        <v>70.5</v>
      </c>
      <c r="K110" s="155">
        <v>62</v>
      </c>
      <c r="L110" s="155">
        <v>57</v>
      </c>
      <c r="M110" s="155">
        <v>64</v>
      </c>
      <c r="N110" s="25"/>
      <c r="O110" s="29">
        <f t="shared" si="15"/>
        <v>61</v>
      </c>
      <c r="P110" s="30">
        <v>40</v>
      </c>
      <c r="Q110" s="167">
        <v>34</v>
      </c>
      <c r="R110" s="28">
        <v>42</v>
      </c>
      <c r="S110" s="29">
        <f t="shared" si="16"/>
        <v>247.5</v>
      </c>
      <c r="T110" s="34" t="b">
        <f t="shared" si="17"/>
        <v>1</v>
      </c>
      <c r="U110" s="34" t="b">
        <f t="shared" si="18"/>
        <v>1</v>
      </c>
      <c r="V110" s="65" t="b">
        <f t="shared" si="19"/>
        <v>1</v>
      </c>
      <c r="W110" s="65" t="b">
        <f t="shared" si="20"/>
        <v>1</v>
      </c>
      <c r="X110" s="65" t="b">
        <f t="shared" si="21"/>
        <v>1</v>
      </c>
      <c r="Y110" s="65" t="b">
        <f>IF(S110,S110&gt;=207,S110&lt;207)</f>
        <v>1</v>
      </c>
      <c r="Z110" s="65" t="b">
        <f t="shared" si="22"/>
        <v>1</v>
      </c>
    </row>
    <row r="111" spans="1:26" s="28" customFormat="1" x14ac:dyDescent="0.25">
      <c r="A111" s="111" t="s">
        <v>379</v>
      </c>
      <c r="B111" s="111" t="s">
        <v>380</v>
      </c>
      <c r="C111" s="111" t="s">
        <v>113</v>
      </c>
      <c r="D111" s="26" t="s">
        <v>21</v>
      </c>
      <c r="E111" s="155">
        <v>35</v>
      </c>
      <c r="F111" s="155">
        <v>36</v>
      </c>
      <c r="G111" s="155">
        <v>37</v>
      </c>
      <c r="H111" s="155">
        <v>37</v>
      </c>
      <c r="I111" s="24">
        <f t="shared" si="13"/>
        <v>36.25</v>
      </c>
      <c r="J111" s="24">
        <f t="shared" si="14"/>
        <v>72.5</v>
      </c>
      <c r="K111" s="155">
        <v>62</v>
      </c>
      <c r="L111" s="155">
        <v>62</v>
      </c>
      <c r="M111" s="28">
        <v>67</v>
      </c>
      <c r="N111" s="30"/>
      <c r="O111" s="29">
        <f t="shared" si="15"/>
        <v>63.67</v>
      </c>
      <c r="P111" s="30">
        <v>40</v>
      </c>
      <c r="Q111" s="167">
        <v>34</v>
      </c>
      <c r="R111" s="28">
        <v>37</v>
      </c>
      <c r="S111" s="29">
        <f t="shared" si="16"/>
        <v>247.17</v>
      </c>
      <c r="T111" s="34" t="b">
        <f t="shared" si="17"/>
        <v>1</v>
      </c>
      <c r="U111" s="34" t="b">
        <f t="shared" si="18"/>
        <v>1</v>
      </c>
      <c r="V111" s="65" t="b">
        <f t="shared" si="19"/>
        <v>1</v>
      </c>
      <c r="W111" s="65" t="b">
        <f t="shared" si="20"/>
        <v>1</v>
      </c>
      <c r="X111" s="65" t="b">
        <f t="shared" si="21"/>
        <v>1</v>
      </c>
      <c r="Y111" s="65" t="b">
        <f>IF(S111,S111&gt;=207,S111&lt;207)</f>
        <v>1</v>
      </c>
      <c r="Z111" s="65" t="b">
        <f t="shared" si="22"/>
        <v>1</v>
      </c>
    </row>
    <row r="112" spans="1:26" s="28" customFormat="1" x14ac:dyDescent="0.25">
      <c r="A112" s="111" t="s">
        <v>708</v>
      </c>
      <c r="B112" s="111" t="s">
        <v>709</v>
      </c>
      <c r="C112" s="111" t="s">
        <v>120</v>
      </c>
      <c r="D112" s="26" t="s">
        <v>25</v>
      </c>
      <c r="E112" s="155">
        <v>37</v>
      </c>
      <c r="F112" s="155">
        <v>29</v>
      </c>
      <c r="G112" s="155">
        <v>36</v>
      </c>
      <c r="H112" s="155">
        <v>36</v>
      </c>
      <c r="I112" s="24">
        <f t="shared" si="13"/>
        <v>34.5</v>
      </c>
      <c r="J112" s="24">
        <f t="shared" si="14"/>
        <v>69</v>
      </c>
      <c r="K112" s="155">
        <v>46</v>
      </c>
      <c r="L112" s="155">
        <v>61</v>
      </c>
      <c r="M112" s="28">
        <v>63</v>
      </c>
      <c r="N112" s="30"/>
      <c r="O112" s="29">
        <f t="shared" si="15"/>
        <v>56.67</v>
      </c>
      <c r="P112" s="30">
        <v>40</v>
      </c>
      <c r="Q112" s="167">
        <v>39.5</v>
      </c>
      <c r="R112" s="30">
        <v>42</v>
      </c>
      <c r="S112" s="29">
        <f t="shared" si="16"/>
        <v>247.17</v>
      </c>
      <c r="T112" s="34" t="b">
        <f t="shared" si="17"/>
        <v>1</v>
      </c>
      <c r="U112" s="34" t="b">
        <f t="shared" si="18"/>
        <v>1</v>
      </c>
      <c r="V112" s="65" t="b">
        <f t="shared" si="19"/>
        <v>1</v>
      </c>
      <c r="W112" s="65" t="b">
        <f t="shared" si="20"/>
        <v>1</v>
      </c>
      <c r="X112" s="65" t="b">
        <f t="shared" si="21"/>
        <v>1</v>
      </c>
      <c r="Y112" s="65" t="b">
        <f>IF(S112,S112&gt;=200,S112&lt;200)</f>
        <v>1</v>
      </c>
      <c r="Z112" s="65" t="b">
        <f t="shared" si="22"/>
        <v>1</v>
      </c>
    </row>
    <row r="113" spans="1:26" s="28" customFormat="1" x14ac:dyDescent="0.25">
      <c r="A113" s="111" t="s">
        <v>814</v>
      </c>
      <c r="B113" s="111" t="s">
        <v>815</v>
      </c>
      <c r="C113" s="111" t="s">
        <v>109</v>
      </c>
      <c r="D113" s="26" t="s">
        <v>26</v>
      </c>
      <c r="E113" s="155">
        <v>27</v>
      </c>
      <c r="F113" s="155">
        <v>36</v>
      </c>
      <c r="G113" s="155">
        <v>33</v>
      </c>
      <c r="H113" s="155">
        <v>32</v>
      </c>
      <c r="I113" s="24">
        <f t="shared" si="13"/>
        <v>32</v>
      </c>
      <c r="J113" s="24">
        <f t="shared" si="14"/>
        <v>64</v>
      </c>
      <c r="K113" s="155">
        <v>68</v>
      </c>
      <c r="L113" s="155">
        <v>72</v>
      </c>
      <c r="M113" s="28">
        <v>72</v>
      </c>
      <c r="N113" s="30"/>
      <c r="O113" s="29">
        <f t="shared" si="15"/>
        <v>70.67</v>
      </c>
      <c r="P113" s="30">
        <v>40</v>
      </c>
      <c r="Q113" s="167">
        <v>35.5</v>
      </c>
      <c r="R113" s="28">
        <v>37</v>
      </c>
      <c r="S113" s="29">
        <f t="shared" si="16"/>
        <v>247.17</v>
      </c>
      <c r="T113" s="34" t="b">
        <f t="shared" si="17"/>
        <v>1</v>
      </c>
      <c r="U113" s="34" t="b">
        <f t="shared" si="18"/>
        <v>1</v>
      </c>
      <c r="V113" s="65" t="b">
        <f t="shared" si="19"/>
        <v>1</v>
      </c>
      <c r="W113" s="65" t="b">
        <f t="shared" si="20"/>
        <v>1</v>
      </c>
      <c r="X113" s="65" t="b">
        <f t="shared" si="21"/>
        <v>1</v>
      </c>
      <c r="Y113" s="65" t="b">
        <f>IF(S113,S113&gt;=200,S113&lt;200)</f>
        <v>1</v>
      </c>
      <c r="Z113" s="65" t="b">
        <f t="shared" si="22"/>
        <v>1</v>
      </c>
    </row>
    <row r="114" spans="1:26" s="28" customFormat="1" x14ac:dyDescent="0.25">
      <c r="A114" s="111" t="s">
        <v>449</v>
      </c>
      <c r="B114" s="111" t="s">
        <v>450</v>
      </c>
      <c r="C114" s="111" t="s">
        <v>203</v>
      </c>
      <c r="D114" s="26" t="s">
        <v>22</v>
      </c>
      <c r="E114" s="155">
        <v>36</v>
      </c>
      <c r="F114" s="155">
        <v>38</v>
      </c>
      <c r="G114" s="155">
        <v>34</v>
      </c>
      <c r="H114" s="155">
        <v>35</v>
      </c>
      <c r="I114" s="24">
        <f t="shared" si="13"/>
        <v>35.75</v>
      </c>
      <c r="J114" s="24">
        <f t="shared" si="14"/>
        <v>71.5</v>
      </c>
      <c r="K114" s="155">
        <v>65</v>
      </c>
      <c r="L114" s="155">
        <v>61</v>
      </c>
      <c r="M114" s="28">
        <v>66</v>
      </c>
      <c r="N114" s="30"/>
      <c r="O114" s="29">
        <f t="shared" si="15"/>
        <v>64</v>
      </c>
      <c r="P114" s="30">
        <v>40</v>
      </c>
      <c r="Q114" s="167">
        <v>34.5</v>
      </c>
      <c r="R114" s="28">
        <v>37</v>
      </c>
      <c r="S114" s="29">
        <f t="shared" si="16"/>
        <v>247</v>
      </c>
      <c r="T114" s="34" t="b">
        <f t="shared" si="17"/>
        <v>1</v>
      </c>
      <c r="U114" s="34" t="b">
        <f t="shared" si="18"/>
        <v>1</v>
      </c>
      <c r="V114" s="65" t="b">
        <f t="shared" si="19"/>
        <v>1</v>
      </c>
      <c r="W114" s="65" t="b">
        <f t="shared" si="20"/>
        <v>1</v>
      </c>
      <c r="X114" s="65" t="b">
        <f t="shared" si="21"/>
        <v>1</v>
      </c>
      <c r="Y114" s="65" t="b">
        <f>IF(S114,S114&gt;=207,S114&lt;207)</f>
        <v>1</v>
      </c>
      <c r="Z114" s="65" t="b">
        <f t="shared" si="22"/>
        <v>1</v>
      </c>
    </row>
    <row r="115" spans="1:26" s="28" customFormat="1" x14ac:dyDescent="0.25">
      <c r="A115" s="111" t="s">
        <v>469</v>
      </c>
      <c r="B115" s="111" t="s">
        <v>470</v>
      </c>
      <c r="C115" s="111" t="s">
        <v>128</v>
      </c>
      <c r="D115" s="26" t="s">
        <v>22</v>
      </c>
      <c r="E115" s="155">
        <v>36</v>
      </c>
      <c r="F115" s="155">
        <v>37</v>
      </c>
      <c r="G115" s="155">
        <v>38</v>
      </c>
      <c r="H115" s="155">
        <v>37</v>
      </c>
      <c r="I115" s="24">
        <f t="shared" si="13"/>
        <v>37</v>
      </c>
      <c r="J115" s="24">
        <f t="shared" si="14"/>
        <v>74</v>
      </c>
      <c r="K115" s="155">
        <v>63</v>
      </c>
      <c r="L115" s="155">
        <v>59</v>
      </c>
      <c r="M115" s="28">
        <v>67</v>
      </c>
      <c r="N115" s="30"/>
      <c r="O115" s="29">
        <f t="shared" si="15"/>
        <v>63</v>
      </c>
      <c r="P115" s="30">
        <v>40</v>
      </c>
      <c r="Q115" s="167">
        <v>34</v>
      </c>
      <c r="R115" s="28">
        <v>36</v>
      </c>
      <c r="S115" s="29">
        <f t="shared" si="16"/>
        <v>247</v>
      </c>
      <c r="T115" s="34" t="b">
        <f t="shared" si="17"/>
        <v>1</v>
      </c>
      <c r="U115" s="34" t="b">
        <f t="shared" si="18"/>
        <v>1</v>
      </c>
      <c r="V115" s="65" t="b">
        <f t="shared" si="19"/>
        <v>1</v>
      </c>
      <c r="W115" s="65" t="b">
        <f t="shared" si="20"/>
        <v>1</v>
      </c>
      <c r="X115" s="65" t="b">
        <f t="shared" si="21"/>
        <v>1</v>
      </c>
      <c r="Y115" s="65" t="b">
        <f>IF(S115,S115&gt;=207,S115&lt;207)</f>
        <v>1</v>
      </c>
      <c r="Z115" s="65" t="b">
        <f t="shared" si="22"/>
        <v>1</v>
      </c>
    </row>
    <row r="116" spans="1:26" s="28" customFormat="1" x14ac:dyDescent="0.25">
      <c r="A116" s="111" t="s">
        <v>783</v>
      </c>
      <c r="B116" s="111" t="s">
        <v>784</v>
      </c>
      <c r="C116" s="111" t="s">
        <v>146</v>
      </c>
      <c r="D116" s="26" t="s">
        <v>26</v>
      </c>
      <c r="E116" s="155">
        <v>29</v>
      </c>
      <c r="F116" s="155">
        <v>37</v>
      </c>
      <c r="G116" s="155">
        <v>35</v>
      </c>
      <c r="H116" s="155">
        <v>35</v>
      </c>
      <c r="I116" s="24">
        <f t="shared" si="13"/>
        <v>34</v>
      </c>
      <c r="J116" s="24">
        <f t="shared" si="14"/>
        <v>68</v>
      </c>
      <c r="K116" s="155">
        <v>60</v>
      </c>
      <c r="L116" s="155">
        <v>65</v>
      </c>
      <c r="M116" s="28">
        <v>72</v>
      </c>
      <c r="N116" s="30"/>
      <c r="O116" s="29">
        <f t="shared" si="15"/>
        <v>65.67</v>
      </c>
      <c r="P116" s="30">
        <v>40</v>
      </c>
      <c r="Q116" s="167">
        <v>33</v>
      </c>
      <c r="R116" s="28">
        <v>40</v>
      </c>
      <c r="S116" s="29">
        <f t="shared" si="16"/>
        <v>246.67</v>
      </c>
      <c r="T116" s="34" t="b">
        <f t="shared" si="17"/>
        <v>1</v>
      </c>
      <c r="U116" s="34" t="b">
        <f t="shared" si="18"/>
        <v>1</v>
      </c>
      <c r="V116" s="65" t="b">
        <f t="shared" si="19"/>
        <v>1</v>
      </c>
      <c r="W116" s="65" t="b">
        <f t="shared" si="20"/>
        <v>1</v>
      </c>
      <c r="X116" s="65" t="b">
        <f t="shared" si="21"/>
        <v>1</v>
      </c>
      <c r="Y116" s="65" t="b">
        <f>IF(S116,S116&gt;=200,S116&lt;200)</f>
        <v>1</v>
      </c>
      <c r="Z116" s="65" t="b">
        <f t="shared" si="22"/>
        <v>1</v>
      </c>
    </row>
    <row r="117" spans="1:26" s="28" customFormat="1" x14ac:dyDescent="0.25">
      <c r="A117" s="111" t="s">
        <v>589</v>
      </c>
      <c r="B117" s="111" t="s">
        <v>447</v>
      </c>
      <c r="C117" s="111" t="s">
        <v>153</v>
      </c>
      <c r="D117" s="26" t="s">
        <v>0</v>
      </c>
      <c r="E117" s="155">
        <v>29</v>
      </c>
      <c r="F117" s="155">
        <v>37</v>
      </c>
      <c r="G117" s="155">
        <v>36</v>
      </c>
      <c r="H117" s="155">
        <v>39</v>
      </c>
      <c r="I117" s="24">
        <f t="shared" si="13"/>
        <v>35.25</v>
      </c>
      <c r="J117" s="24">
        <f t="shared" si="14"/>
        <v>70.5</v>
      </c>
      <c r="K117" s="155">
        <v>61</v>
      </c>
      <c r="L117" s="155">
        <v>60</v>
      </c>
      <c r="M117" s="28">
        <v>68</v>
      </c>
      <c r="N117" s="25"/>
      <c r="O117" s="29">
        <f t="shared" si="15"/>
        <v>63</v>
      </c>
      <c r="P117" s="30">
        <v>40</v>
      </c>
      <c r="Q117" s="167">
        <v>38</v>
      </c>
      <c r="R117" s="28">
        <v>35</v>
      </c>
      <c r="S117" s="29">
        <f t="shared" si="16"/>
        <v>246.5</v>
      </c>
      <c r="T117" s="34" t="b">
        <f t="shared" si="17"/>
        <v>1</v>
      </c>
      <c r="U117" s="34" t="b">
        <f t="shared" si="18"/>
        <v>1</v>
      </c>
      <c r="V117" s="65" t="b">
        <f t="shared" si="19"/>
        <v>1</v>
      </c>
      <c r="W117" s="65" t="b">
        <f t="shared" si="20"/>
        <v>1</v>
      </c>
      <c r="X117" s="65" t="b">
        <f t="shared" si="21"/>
        <v>1</v>
      </c>
      <c r="Y117" s="65" t="b">
        <f>IF(S117,S117&gt;=207,S117&lt;207)</f>
        <v>1</v>
      </c>
      <c r="Z117" s="65" t="b">
        <f t="shared" si="22"/>
        <v>1</v>
      </c>
    </row>
    <row r="118" spans="1:26" s="28" customFormat="1" x14ac:dyDescent="0.25">
      <c r="A118" s="111" t="s">
        <v>746</v>
      </c>
      <c r="B118" s="111" t="s">
        <v>747</v>
      </c>
      <c r="C118" s="111" t="s">
        <v>181</v>
      </c>
      <c r="D118" s="26" t="s">
        <v>25</v>
      </c>
      <c r="E118" s="155">
        <v>29</v>
      </c>
      <c r="F118" s="155">
        <v>33</v>
      </c>
      <c r="G118" s="155">
        <v>33</v>
      </c>
      <c r="H118" s="155">
        <v>36</v>
      </c>
      <c r="I118" s="24">
        <f t="shared" si="13"/>
        <v>32.75</v>
      </c>
      <c r="J118" s="24">
        <f t="shared" si="14"/>
        <v>65.5</v>
      </c>
      <c r="K118" s="155">
        <v>64</v>
      </c>
      <c r="L118" s="155">
        <v>61</v>
      </c>
      <c r="M118" s="28">
        <v>62</v>
      </c>
      <c r="N118" s="30"/>
      <c r="O118" s="29">
        <f t="shared" si="15"/>
        <v>62.33</v>
      </c>
      <c r="P118" s="30">
        <v>40</v>
      </c>
      <c r="Q118" s="167">
        <v>35.5</v>
      </c>
      <c r="R118" s="28">
        <v>43</v>
      </c>
      <c r="S118" s="29">
        <f t="shared" si="16"/>
        <v>246.33</v>
      </c>
      <c r="T118" s="34" t="b">
        <f t="shared" si="17"/>
        <v>1</v>
      </c>
      <c r="U118" s="34" t="b">
        <f t="shared" si="18"/>
        <v>1</v>
      </c>
      <c r="V118" s="65" t="b">
        <f t="shared" si="19"/>
        <v>1</v>
      </c>
      <c r="W118" s="65" t="b">
        <f t="shared" si="20"/>
        <v>1</v>
      </c>
      <c r="X118" s="65" t="b">
        <f t="shared" si="21"/>
        <v>1</v>
      </c>
      <c r="Y118" s="65" t="b">
        <f>IF(S118,S118&gt;=200,S118&lt;200)</f>
        <v>1</v>
      </c>
      <c r="Z118" s="65" t="b">
        <f t="shared" si="22"/>
        <v>1</v>
      </c>
    </row>
    <row r="119" spans="1:26" s="28" customFormat="1" x14ac:dyDescent="0.25">
      <c r="A119" s="111" t="s">
        <v>309</v>
      </c>
      <c r="B119" s="111" t="s">
        <v>307</v>
      </c>
      <c r="C119" s="111" t="s">
        <v>164</v>
      </c>
      <c r="D119" s="26" t="s">
        <v>20</v>
      </c>
      <c r="E119" s="155">
        <v>33</v>
      </c>
      <c r="F119" s="155">
        <v>34</v>
      </c>
      <c r="G119" s="155">
        <v>35</v>
      </c>
      <c r="H119" s="155">
        <v>33</v>
      </c>
      <c r="I119" s="24">
        <f t="shared" si="13"/>
        <v>33.75</v>
      </c>
      <c r="J119" s="24">
        <f t="shared" si="14"/>
        <v>67.5</v>
      </c>
      <c r="K119" s="155">
        <v>68</v>
      </c>
      <c r="L119" s="155">
        <v>56</v>
      </c>
      <c r="M119" s="28">
        <v>64</v>
      </c>
      <c r="N119" s="30"/>
      <c r="O119" s="29">
        <f t="shared" si="15"/>
        <v>62.67</v>
      </c>
      <c r="P119" s="30">
        <v>40</v>
      </c>
      <c r="Q119" s="167">
        <v>38</v>
      </c>
      <c r="R119" s="28">
        <v>38</v>
      </c>
      <c r="S119" s="29">
        <f t="shared" si="16"/>
        <v>246.17</v>
      </c>
      <c r="T119" s="34" t="b">
        <f t="shared" si="17"/>
        <v>1</v>
      </c>
      <c r="U119" s="34" t="b">
        <f t="shared" si="18"/>
        <v>1</v>
      </c>
      <c r="V119" s="65" t="b">
        <f t="shared" si="19"/>
        <v>1</v>
      </c>
      <c r="W119" s="65" t="b">
        <f t="shared" si="20"/>
        <v>1</v>
      </c>
      <c r="X119" s="65" t="b">
        <f t="shared" si="21"/>
        <v>1</v>
      </c>
      <c r="Y119" s="65" t="b">
        <f>IF(S119,S119&gt;=207,S119&lt;207)</f>
        <v>1</v>
      </c>
      <c r="Z119" s="65" t="b">
        <f t="shared" si="22"/>
        <v>1</v>
      </c>
    </row>
    <row r="120" spans="1:26" s="28" customFormat="1" x14ac:dyDescent="0.25">
      <c r="A120" s="111" t="s">
        <v>111</v>
      </c>
      <c r="B120" s="111" t="s">
        <v>112</v>
      </c>
      <c r="C120" s="111" t="s">
        <v>113</v>
      </c>
      <c r="D120" s="26" t="s">
        <v>16</v>
      </c>
      <c r="E120" s="155">
        <v>32</v>
      </c>
      <c r="F120" s="155">
        <v>34</v>
      </c>
      <c r="G120" s="155">
        <v>32</v>
      </c>
      <c r="H120" s="155">
        <v>37</v>
      </c>
      <c r="I120" s="24">
        <f t="shared" si="13"/>
        <v>33.75</v>
      </c>
      <c r="J120" s="24">
        <f t="shared" si="14"/>
        <v>67.5</v>
      </c>
      <c r="K120" s="155">
        <v>54</v>
      </c>
      <c r="L120" s="155">
        <v>68</v>
      </c>
      <c r="M120" s="28">
        <v>69</v>
      </c>
      <c r="N120" s="30"/>
      <c r="O120" s="29">
        <f t="shared" si="15"/>
        <v>63.67</v>
      </c>
      <c r="P120" s="30">
        <v>40</v>
      </c>
      <c r="Q120" s="30">
        <v>35</v>
      </c>
      <c r="R120" s="28">
        <v>39</v>
      </c>
      <c r="S120" s="29">
        <f t="shared" si="16"/>
        <v>245.17</v>
      </c>
      <c r="T120" s="34" t="b">
        <f t="shared" si="17"/>
        <v>1</v>
      </c>
      <c r="U120" s="34" t="b">
        <f t="shared" si="18"/>
        <v>1</v>
      </c>
      <c r="V120" s="65" t="b">
        <f t="shared" si="19"/>
        <v>1</v>
      </c>
      <c r="W120" s="65" t="b">
        <f t="shared" si="20"/>
        <v>1</v>
      </c>
      <c r="X120" s="65" t="b">
        <f t="shared" si="21"/>
        <v>1</v>
      </c>
      <c r="Y120" s="65" t="b">
        <f>IF(S120,S120&gt;=207,S120&lt;207)</f>
        <v>1</v>
      </c>
      <c r="Z120" s="65" t="b">
        <f t="shared" si="22"/>
        <v>1</v>
      </c>
    </row>
    <row r="121" spans="1:26" s="28" customFormat="1" x14ac:dyDescent="0.25">
      <c r="A121" s="111" t="s">
        <v>401</v>
      </c>
      <c r="B121" s="111" t="s">
        <v>217</v>
      </c>
      <c r="C121" s="111" t="s">
        <v>164</v>
      </c>
      <c r="D121" s="26" t="s">
        <v>22</v>
      </c>
      <c r="E121" s="155">
        <v>36</v>
      </c>
      <c r="F121" s="155">
        <v>36</v>
      </c>
      <c r="G121" s="155">
        <v>34</v>
      </c>
      <c r="H121" s="155">
        <v>36</v>
      </c>
      <c r="I121" s="24">
        <f t="shared" si="13"/>
        <v>35.5</v>
      </c>
      <c r="J121" s="24">
        <f t="shared" si="14"/>
        <v>71</v>
      </c>
      <c r="K121" s="155">
        <v>55</v>
      </c>
      <c r="L121" s="155">
        <v>61</v>
      </c>
      <c r="M121" s="28">
        <v>57</v>
      </c>
      <c r="N121" s="30"/>
      <c r="O121" s="29">
        <f t="shared" si="15"/>
        <v>57.67</v>
      </c>
      <c r="P121" s="30">
        <v>40</v>
      </c>
      <c r="Q121" s="167">
        <v>39.5</v>
      </c>
      <c r="R121" s="28">
        <v>37</v>
      </c>
      <c r="S121" s="29">
        <f t="shared" si="16"/>
        <v>245.17</v>
      </c>
      <c r="T121" s="34" t="b">
        <f t="shared" si="17"/>
        <v>1</v>
      </c>
      <c r="U121" s="34" t="b">
        <f t="shared" si="18"/>
        <v>1</v>
      </c>
      <c r="V121" s="65" t="b">
        <f t="shared" si="19"/>
        <v>1</v>
      </c>
      <c r="W121" s="65" t="b">
        <f t="shared" si="20"/>
        <v>1</v>
      </c>
      <c r="X121" s="65" t="b">
        <f t="shared" si="21"/>
        <v>1</v>
      </c>
      <c r="Y121" s="65" t="b">
        <f>IF(S121,S121&gt;=207,S121&lt;207)</f>
        <v>1</v>
      </c>
      <c r="Z121" s="65" t="b">
        <f t="shared" si="22"/>
        <v>1</v>
      </c>
    </row>
    <row r="122" spans="1:26" s="28" customFormat="1" x14ac:dyDescent="0.25">
      <c r="A122" s="111" t="s">
        <v>672</v>
      </c>
      <c r="B122" s="111" t="s">
        <v>553</v>
      </c>
      <c r="C122" s="111" t="s">
        <v>153</v>
      </c>
      <c r="D122" s="26" t="s">
        <v>24</v>
      </c>
      <c r="E122" s="155">
        <v>25</v>
      </c>
      <c r="F122" s="155">
        <v>34</v>
      </c>
      <c r="G122" s="155">
        <v>36</v>
      </c>
      <c r="H122" s="155">
        <v>34</v>
      </c>
      <c r="I122" s="24">
        <f t="shared" si="13"/>
        <v>32.25</v>
      </c>
      <c r="J122" s="24">
        <f t="shared" si="14"/>
        <v>64.5</v>
      </c>
      <c r="K122" s="155">
        <v>58</v>
      </c>
      <c r="L122" s="155">
        <v>69</v>
      </c>
      <c r="M122" s="28">
        <v>67</v>
      </c>
      <c r="N122" s="30"/>
      <c r="O122" s="29">
        <f t="shared" si="15"/>
        <v>64.67</v>
      </c>
      <c r="P122" s="30">
        <v>40</v>
      </c>
      <c r="Q122" s="167">
        <v>37</v>
      </c>
      <c r="R122" s="30">
        <v>39</v>
      </c>
      <c r="S122" s="29">
        <f t="shared" si="16"/>
        <v>245.17</v>
      </c>
      <c r="T122" s="34" t="b">
        <f t="shared" si="17"/>
        <v>1</v>
      </c>
      <c r="U122" s="34" t="b">
        <f t="shared" si="18"/>
        <v>1</v>
      </c>
      <c r="V122" s="65" t="b">
        <f t="shared" si="19"/>
        <v>1</v>
      </c>
      <c r="W122" s="65" t="b">
        <f t="shared" si="20"/>
        <v>1</v>
      </c>
      <c r="X122" s="65" t="b">
        <f t="shared" si="21"/>
        <v>1</v>
      </c>
      <c r="Y122" s="65" t="b">
        <f>IF(S122,S122&gt;=207,S122&lt;207)</f>
        <v>1</v>
      </c>
      <c r="Z122" s="65" t="b">
        <f t="shared" si="22"/>
        <v>1</v>
      </c>
    </row>
    <row r="123" spans="1:26" s="28" customFormat="1" x14ac:dyDescent="0.25">
      <c r="A123" s="111" t="s">
        <v>711</v>
      </c>
      <c r="B123" s="111" t="s">
        <v>712</v>
      </c>
      <c r="C123" s="111" t="s">
        <v>132</v>
      </c>
      <c r="D123" s="26" t="s">
        <v>25</v>
      </c>
      <c r="E123" s="155">
        <v>30</v>
      </c>
      <c r="F123" s="155">
        <v>26</v>
      </c>
      <c r="G123" s="155">
        <v>36</v>
      </c>
      <c r="H123" s="155">
        <v>37</v>
      </c>
      <c r="I123" s="24">
        <f t="shared" si="13"/>
        <v>32.25</v>
      </c>
      <c r="J123" s="24">
        <f t="shared" si="14"/>
        <v>64.5</v>
      </c>
      <c r="K123" s="155">
        <v>73</v>
      </c>
      <c r="L123" s="155">
        <v>53</v>
      </c>
      <c r="M123" s="28">
        <v>68</v>
      </c>
      <c r="N123" s="30"/>
      <c r="O123" s="29">
        <f t="shared" si="15"/>
        <v>64.67</v>
      </c>
      <c r="P123" s="30">
        <v>40</v>
      </c>
      <c r="Q123" s="167">
        <v>36.5</v>
      </c>
      <c r="R123" s="30">
        <v>39</v>
      </c>
      <c r="S123" s="29">
        <f t="shared" si="16"/>
        <v>244.67</v>
      </c>
      <c r="T123" s="34" t="b">
        <f t="shared" si="17"/>
        <v>1</v>
      </c>
      <c r="U123" s="34" t="b">
        <f t="shared" si="18"/>
        <v>1</v>
      </c>
      <c r="V123" s="65" t="b">
        <f t="shared" si="19"/>
        <v>1</v>
      </c>
      <c r="W123" s="65" t="b">
        <f t="shared" si="20"/>
        <v>1</v>
      </c>
      <c r="X123" s="65" t="b">
        <f t="shared" si="21"/>
        <v>1</v>
      </c>
      <c r="Y123" s="65" t="b">
        <f>IF(S123,S123&gt;=200,S123&lt;200)</f>
        <v>1</v>
      </c>
      <c r="Z123" s="65" t="b">
        <f t="shared" si="22"/>
        <v>1</v>
      </c>
    </row>
    <row r="124" spans="1:26" s="28" customFormat="1" x14ac:dyDescent="0.25">
      <c r="A124" s="111" t="s">
        <v>245</v>
      </c>
      <c r="B124" s="111" t="s">
        <v>246</v>
      </c>
      <c r="C124" s="111" t="s">
        <v>124</v>
      </c>
      <c r="D124" s="26" t="s">
        <v>19</v>
      </c>
      <c r="E124" s="79">
        <v>26</v>
      </c>
      <c r="F124" s="79">
        <v>37</v>
      </c>
      <c r="G124" s="79">
        <v>34</v>
      </c>
      <c r="H124" s="155">
        <v>37</v>
      </c>
      <c r="I124" s="24">
        <f t="shared" si="13"/>
        <v>33.5</v>
      </c>
      <c r="J124" s="24">
        <f t="shared" si="14"/>
        <v>67</v>
      </c>
      <c r="K124" s="79">
        <v>39</v>
      </c>
      <c r="L124" s="79">
        <v>71</v>
      </c>
      <c r="M124" s="89">
        <v>65</v>
      </c>
      <c r="N124" s="90"/>
      <c r="O124" s="29">
        <f t="shared" si="15"/>
        <v>58.33</v>
      </c>
      <c r="P124" s="30">
        <v>40</v>
      </c>
      <c r="Q124" s="90">
        <v>36</v>
      </c>
      <c r="R124" s="89">
        <v>43</v>
      </c>
      <c r="S124" s="29">
        <f t="shared" si="16"/>
        <v>244.33</v>
      </c>
      <c r="T124" s="34" t="b">
        <f t="shared" si="17"/>
        <v>1</v>
      </c>
      <c r="U124" s="34" t="b">
        <f t="shared" si="18"/>
        <v>1</v>
      </c>
      <c r="V124" s="65" t="b">
        <f t="shared" si="19"/>
        <v>1</v>
      </c>
      <c r="W124" s="65" t="b">
        <f t="shared" si="20"/>
        <v>1</v>
      </c>
      <c r="X124" s="65" t="b">
        <f t="shared" si="21"/>
        <v>1</v>
      </c>
      <c r="Y124" s="65" t="b">
        <f>IF(S124,S124&gt;=207,S124&lt;207)</f>
        <v>1</v>
      </c>
      <c r="Z124" s="65" t="b">
        <f t="shared" si="22"/>
        <v>1</v>
      </c>
    </row>
    <row r="125" spans="1:26" s="28" customFormat="1" x14ac:dyDescent="0.25">
      <c r="A125" s="111" t="s">
        <v>697</v>
      </c>
      <c r="B125" s="111" t="s">
        <v>512</v>
      </c>
      <c r="C125" s="111" t="s">
        <v>109</v>
      </c>
      <c r="D125" s="26" t="s">
        <v>25</v>
      </c>
      <c r="E125" s="72">
        <v>31</v>
      </c>
      <c r="F125" s="155">
        <v>31</v>
      </c>
      <c r="G125" s="155">
        <v>34</v>
      </c>
      <c r="H125" s="155">
        <v>35</v>
      </c>
      <c r="I125" s="24">
        <f t="shared" si="13"/>
        <v>32.75</v>
      </c>
      <c r="J125" s="24">
        <f t="shared" si="14"/>
        <v>65.5</v>
      </c>
      <c r="K125" s="155">
        <v>63</v>
      </c>
      <c r="L125" s="155">
        <v>54</v>
      </c>
      <c r="M125" s="28">
        <v>69</v>
      </c>
      <c r="N125" s="30"/>
      <c r="O125" s="29">
        <f t="shared" si="15"/>
        <v>62</v>
      </c>
      <c r="P125" s="30">
        <v>40</v>
      </c>
      <c r="Q125" s="167">
        <v>37.5</v>
      </c>
      <c r="R125" s="30">
        <v>39</v>
      </c>
      <c r="S125" s="29">
        <f t="shared" si="16"/>
        <v>244</v>
      </c>
      <c r="T125" s="34" t="b">
        <f t="shared" si="17"/>
        <v>1</v>
      </c>
      <c r="U125" s="34" t="b">
        <f t="shared" si="18"/>
        <v>1</v>
      </c>
      <c r="V125" s="65" t="b">
        <f t="shared" si="19"/>
        <v>1</v>
      </c>
      <c r="W125" s="65" t="b">
        <f t="shared" si="20"/>
        <v>1</v>
      </c>
      <c r="X125" s="65" t="b">
        <f t="shared" si="21"/>
        <v>1</v>
      </c>
      <c r="Y125" s="65" t="b">
        <f>IF(S125,S125&gt;=200,S125&lt;200)</f>
        <v>1</v>
      </c>
      <c r="Z125" s="65" t="b">
        <f t="shared" si="22"/>
        <v>1</v>
      </c>
    </row>
    <row r="126" spans="1:26" s="28" customFormat="1" x14ac:dyDescent="0.25">
      <c r="A126" s="111" t="s">
        <v>685</v>
      </c>
      <c r="B126" s="111" t="s">
        <v>686</v>
      </c>
      <c r="C126" s="111" t="s">
        <v>120</v>
      </c>
      <c r="D126" s="26" t="s">
        <v>24</v>
      </c>
      <c r="E126" s="155">
        <v>31</v>
      </c>
      <c r="F126" s="155">
        <v>35</v>
      </c>
      <c r="G126" s="155">
        <v>35</v>
      </c>
      <c r="H126" s="155">
        <v>34</v>
      </c>
      <c r="I126" s="24">
        <f t="shared" si="13"/>
        <v>33.75</v>
      </c>
      <c r="J126" s="24">
        <f t="shared" si="14"/>
        <v>67.5</v>
      </c>
      <c r="K126" s="155">
        <v>55</v>
      </c>
      <c r="L126" s="155">
        <v>68</v>
      </c>
      <c r="M126" s="28">
        <v>67</v>
      </c>
      <c r="N126" s="30"/>
      <c r="O126" s="29">
        <f t="shared" si="15"/>
        <v>63.33</v>
      </c>
      <c r="P126" s="30">
        <v>40</v>
      </c>
      <c r="Q126" s="167">
        <v>38</v>
      </c>
      <c r="R126" s="30">
        <v>35</v>
      </c>
      <c r="S126" s="29">
        <f t="shared" si="16"/>
        <v>243.83</v>
      </c>
      <c r="T126" s="34" t="b">
        <f t="shared" si="17"/>
        <v>1</v>
      </c>
      <c r="U126" s="34" t="b">
        <f t="shared" si="18"/>
        <v>1</v>
      </c>
      <c r="V126" s="65" t="b">
        <f t="shared" si="19"/>
        <v>1</v>
      </c>
      <c r="W126" s="65" t="b">
        <f t="shared" si="20"/>
        <v>1</v>
      </c>
      <c r="X126" s="65" t="b">
        <f t="shared" si="21"/>
        <v>1</v>
      </c>
      <c r="Y126" s="65" t="b">
        <f t="shared" ref="Y126:Y136" si="26">IF(S126,S126&gt;=207,S126&lt;207)</f>
        <v>1</v>
      </c>
      <c r="Z126" s="65" t="b">
        <f t="shared" si="22"/>
        <v>1</v>
      </c>
    </row>
    <row r="127" spans="1:26" s="28" customFormat="1" x14ac:dyDescent="0.25">
      <c r="A127" s="151" t="s">
        <v>229</v>
      </c>
      <c r="B127" s="151" t="s">
        <v>230</v>
      </c>
      <c r="C127" s="151" t="s">
        <v>113</v>
      </c>
      <c r="D127" s="26" t="s">
        <v>19</v>
      </c>
      <c r="E127" s="155">
        <v>26</v>
      </c>
      <c r="F127" s="155">
        <v>37</v>
      </c>
      <c r="G127" s="155">
        <v>33</v>
      </c>
      <c r="H127" s="155">
        <v>38</v>
      </c>
      <c r="I127" s="24">
        <f t="shared" si="13"/>
        <v>33.5</v>
      </c>
      <c r="J127" s="24">
        <f t="shared" si="14"/>
        <v>67</v>
      </c>
      <c r="K127" s="155">
        <v>64</v>
      </c>
      <c r="L127" s="155">
        <v>70</v>
      </c>
      <c r="M127" s="28">
        <v>57</v>
      </c>
      <c r="N127" s="30"/>
      <c r="O127" s="29">
        <f t="shared" si="15"/>
        <v>63.67</v>
      </c>
      <c r="P127" s="30">
        <v>40</v>
      </c>
      <c r="Q127" s="30">
        <v>37</v>
      </c>
      <c r="R127" s="28">
        <v>36</v>
      </c>
      <c r="S127" s="29">
        <f t="shared" si="16"/>
        <v>243.67</v>
      </c>
      <c r="T127" s="34" t="b">
        <f t="shared" si="17"/>
        <v>1</v>
      </c>
      <c r="U127" s="34" t="b">
        <f t="shared" si="18"/>
        <v>1</v>
      </c>
      <c r="V127" s="65" t="b">
        <f t="shared" si="19"/>
        <v>1</v>
      </c>
      <c r="W127" s="65" t="b">
        <f t="shared" si="20"/>
        <v>1</v>
      </c>
      <c r="X127" s="65" t="b">
        <f t="shared" si="21"/>
        <v>1</v>
      </c>
      <c r="Y127" s="65" t="b">
        <f t="shared" si="26"/>
        <v>1</v>
      </c>
      <c r="Z127" s="65" t="b">
        <f t="shared" si="22"/>
        <v>1</v>
      </c>
    </row>
    <row r="128" spans="1:26" s="28" customFormat="1" x14ac:dyDescent="0.25">
      <c r="A128" s="111" t="s">
        <v>332</v>
      </c>
      <c r="B128" s="111" t="s">
        <v>333</v>
      </c>
      <c r="C128" s="111" t="s">
        <v>181</v>
      </c>
      <c r="D128" s="26" t="s">
        <v>20</v>
      </c>
      <c r="E128" s="155">
        <v>36</v>
      </c>
      <c r="F128" s="155">
        <v>32</v>
      </c>
      <c r="G128" s="155">
        <v>33</v>
      </c>
      <c r="H128" s="155">
        <v>33</v>
      </c>
      <c r="I128" s="24">
        <f t="shared" si="13"/>
        <v>33.5</v>
      </c>
      <c r="J128" s="24">
        <f t="shared" si="14"/>
        <v>67</v>
      </c>
      <c r="K128" s="155">
        <v>43</v>
      </c>
      <c r="L128" s="155">
        <v>60</v>
      </c>
      <c r="M128" s="28">
        <v>78</v>
      </c>
      <c r="N128" s="30"/>
      <c r="O128" s="29">
        <f t="shared" si="15"/>
        <v>60.33</v>
      </c>
      <c r="P128" s="30">
        <v>40</v>
      </c>
      <c r="Q128" s="167">
        <v>36</v>
      </c>
      <c r="R128" s="28">
        <v>40</v>
      </c>
      <c r="S128" s="29">
        <f t="shared" si="16"/>
        <v>243.33</v>
      </c>
      <c r="T128" s="34" t="b">
        <f t="shared" si="17"/>
        <v>1</v>
      </c>
      <c r="U128" s="34" t="b">
        <f t="shared" si="18"/>
        <v>1</v>
      </c>
      <c r="V128" s="65" t="b">
        <f t="shared" si="19"/>
        <v>1</v>
      </c>
      <c r="W128" s="65" t="b">
        <f t="shared" si="20"/>
        <v>1</v>
      </c>
      <c r="X128" s="65" t="b">
        <f t="shared" si="21"/>
        <v>1</v>
      </c>
      <c r="Y128" s="65" t="b">
        <f t="shared" si="26"/>
        <v>1</v>
      </c>
      <c r="Z128" s="65" t="b">
        <f t="shared" si="22"/>
        <v>1</v>
      </c>
    </row>
    <row r="129" spans="1:26" s="28" customFormat="1" x14ac:dyDescent="0.25">
      <c r="A129" s="111" t="s">
        <v>677</v>
      </c>
      <c r="B129" s="111" t="s">
        <v>398</v>
      </c>
      <c r="C129" s="111" t="s">
        <v>164</v>
      </c>
      <c r="D129" s="26" t="s">
        <v>24</v>
      </c>
      <c r="E129" s="155">
        <v>25</v>
      </c>
      <c r="F129" s="155">
        <v>38</v>
      </c>
      <c r="G129" s="155">
        <v>33</v>
      </c>
      <c r="H129" s="155">
        <v>34</v>
      </c>
      <c r="I129" s="24">
        <f t="shared" si="13"/>
        <v>32.5</v>
      </c>
      <c r="J129" s="24">
        <f t="shared" si="14"/>
        <v>65</v>
      </c>
      <c r="K129" s="155">
        <v>52</v>
      </c>
      <c r="L129" s="155">
        <v>76</v>
      </c>
      <c r="M129" s="28">
        <v>68</v>
      </c>
      <c r="N129" s="30"/>
      <c r="O129" s="29">
        <f t="shared" si="15"/>
        <v>65.33</v>
      </c>
      <c r="P129" s="30">
        <v>40</v>
      </c>
      <c r="Q129" s="167">
        <v>38</v>
      </c>
      <c r="R129" s="30">
        <v>35</v>
      </c>
      <c r="S129" s="29">
        <f t="shared" si="16"/>
        <v>243.33</v>
      </c>
      <c r="T129" s="34" t="b">
        <f t="shared" si="17"/>
        <v>1</v>
      </c>
      <c r="U129" s="34" t="b">
        <f t="shared" si="18"/>
        <v>1</v>
      </c>
      <c r="V129" s="65" t="b">
        <f t="shared" si="19"/>
        <v>1</v>
      </c>
      <c r="W129" s="65" t="b">
        <f t="shared" si="20"/>
        <v>1</v>
      </c>
      <c r="X129" s="65" t="b">
        <f t="shared" si="21"/>
        <v>1</v>
      </c>
      <c r="Y129" s="65" t="b">
        <f t="shared" si="26"/>
        <v>1</v>
      </c>
      <c r="Z129" s="65" t="b">
        <f t="shared" si="22"/>
        <v>1</v>
      </c>
    </row>
    <row r="130" spans="1:26" s="28" customFormat="1" x14ac:dyDescent="0.25">
      <c r="A130" s="111" t="s">
        <v>382</v>
      </c>
      <c r="B130" s="111" t="s">
        <v>383</v>
      </c>
      <c r="C130" s="111" t="s">
        <v>149</v>
      </c>
      <c r="D130" s="26" t="s">
        <v>21</v>
      </c>
      <c r="E130" s="155">
        <v>29</v>
      </c>
      <c r="F130" s="155">
        <v>35</v>
      </c>
      <c r="G130" s="155">
        <v>37</v>
      </c>
      <c r="H130" s="155">
        <v>36</v>
      </c>
      <c r="I130" s="24">
        <f t="shared" ref="I130:I193" si="27">AVERAGE(E130,F130,G130,H130)</f>
        <v>34.25</v>
      </c>
      <c r="J130" s="24">
        <f t="shared" ref="J130:J193" si="28">I130*2</f>
        <v>68.5</v>
      </c>
      <c r="K130" s="155">
        <v>51</v>
      </c>
      <c r="L130" s="155">
        <v>62</v>
      </c>
      <c r="M130" s="28">
        <v>63</v>
      </c>
      <c r="N130" s="30"/>
      <c r="O130" s="29">
        <f t="shared" ref="O130:O193" si="29">AVERAGE(K130,L130,M130,N130)</f>
        <v>58.67</v>
      </c>
      <c r="P130" s="30">
        <v>40</v>
      </c>
      <c r="Q130" s="167">
        <v>35</v>
      </c>
      <c r="R130" s="28">
        <v>39</v>
      </c>
      <c r="S130" s="29">
        <f t="shared" ref="S130:S193" si="30">SUM(J130 + O130 +P130 + Q130 + R130)</f>
        <v>241.17</v>
      </c>
      <c r="T130" s="34" t="b">
        <f t="shared" ref="T130:T193" si="31">IF(J130,J130&gt;=56,J130&lt;56)</f>
        <v>1</v>
      </c>
      <c r="U130" s="34" t="b">
        <f t="shared" ref="U130:U193" si="32">IF(O130,O130&gt;=56,O130&lt;56)</f>
        <v>1</v>
      </c>
      <c r="V130" s="65" t="b">
        <f t="shared" ref="V130:V193" si="33">IF(P130,P130=40)</f>
        <v>1</v>
      </c>
      <c r="W130" s="65" t="b">
        <f t="shared" ref="W130:W193" si="34">IF(Q130,Q130&gt;=32,Q130&lt;32)</f>
        <v>1</v>
      </c>
      <c r="X130" s="65" t="b">
        <f t="shared" ref="X130:X193" si="35">IF(R130,R130&gt;=35,R130&lt;35)</f>
        <v>1</v>
      </c>
      <c r="Y130" s="65" t="b">
        <f t="shared" si="26"/>
        <v>1</v>
      </c>
      <c r="Z130" s="65" t="b">
        <f t="shared" ref="Z130:Z193" si="36">AND(T130:Y130)</f>
        <v>1</v>
      </c>
    </row>
    <row r="131" spans="1:26" s="28" customFormat="1" x14ac:dyDescent="0.25">
      <c r="A131" s="111" t="s">
        <v>475</v>
      </c>
      <c r="B131" s="111" t="s">
        <v>476</v>
      </c>
      <c r="C131" s="111" t="s">
        <v>157</v>
      </c>
      <c r="D131" s="26" t="s">
        <v>22</v>
      </c>
      <c r="E131" s="155">
        <v>29</v>
      </c>
      <c r="F131" s="155">
        <v>39</v>
      </c>
      <c r="G131" s="155">
        <v>37</v>
      </c>
      <c r="H131" s="155">
        <v>38</v>
      </c>
      <c r="I131" s="24">
        <f t="shared" si="27"/>
        <v>35.75</v>
      </c>
      <c r="J131" s="24">
        <f t="shared" si="28"/>
        <v>71.5</v>
      </c>
      <c r="K131" s="155">
        <v>65</v>
      </c>
      <c r="L131" s="155">
        <v>56</v>
      </c>
      <c r="M131" s="28">
        <v>66</v>
      </c>
      <c r="N131" s="30"/>
      <c r="O131" s="29">
        <f t="shared" si="29"/>
        <v>62.33</v>
      </c>
      <c r="P131" s="30">
        <v>40</v>
      </c>
      <c r="Q131" s="167">
        <v>32</v>
      </c>
      <c r="R131" s="28">
        <v>35</v>
      </c>
      <c r="S131" s="29">
        <f t="shared" si="30"/>
        <v>240.83</v>
      </c>
      <c r="T131" s="34" t="b">
        <f t="shared" si="31"/>
        <v>1</v>
      </c>
      <c r="U131" s="34" t="b">
        <f t="shared" si="32"/>
        <v>1</v>
      </c>
      <c r="V131" s="65" t="b">
        <f t="shared" si="33"/>
        <v>1</v>
      </c>
      <c r="W131" s="65" t="b">
        <f t="shared" si="34"/>
        <v>1</v>
      </c>
      <c r="X131" s="65" t="b">
        <f t="shared" si="35"/>
        <v>1</v>
      </c>
      <c r="Y131" s="65" t="b">
        <f t="shared" si="26"/>
        <v>1</v>
      </c>
      <c r="Z131" s="65" t="b">
        <f t="shared" si="36"/>
        <v>1</v>
      </c>
    </row>
    <row r="132" spans="1:26" s="28" customFormat="1" x14ac:dyDescent="0.25">
      <c r="A132" s="111" t="s">
        <v>535</v>
      </c>
      <c r="B132" s="111" t="s">
        <v>536</v>
      </c>
      <c r="C132" s="111" t="s">
        <v>171</v>
      </c>
      <c r="D132" s="26" t="s">
        <v>23</v>
      </c>
      <c r="E132" s="155">
        <v>37</v>
      </c>
      <c r="F132" s="155">
        <v>33</v>
      </c>
      <c r="G132" s="155">
        <v>31</v>
      </c>
      <c r="H132" s="155">
        <v>36</v>
      </c>
      <c r="I132" s="24">
        <f t="shared" si="27"/>
        <v>34.25</v>
      </c>
      <c r="J132" s="24">
        <f t="shared" si="28"/>
        <v>68.5</v>
      </c>
      <c r="K132" s="155">
        <v>55</v>
      </c>
      <c r="L132" s="155">
        <v>66</v>
      </c>
      <c r="M132" s="28">
        <v>60</v>
      </c>
      <c r="N132" s="30"/>
      <c r="O132" s="29">
        <f t="shared" si="29"/>
        <v>60.33</v>
      </c>
      <c r="P132" s="30">
        <v>40</v>
      </c>
      <c r="Q132" s="167">
        <v>34</v>
      </c>
      <c r="R132" s="28">
        <v>38</v>
      </c>
      <c r="S132" s="29">
        <f t="shared" si="30"/>
        <v>240.83</v>
      </c>
      <c r="T132" s="34" t="b">
        <f t="shared" si="31"/>
        <v>1</v>
      </c>
      <c r="U132" s="34" t="b">
        <f t="shared" si="32"/>
        <v>1</v>
      </c>
      <c r="V132" s="65" t="b">
        <f t="shared" si="33"/>
        <v>1</v>
      </c>
      <c r="W132" s="65" t="b">
        <f t="shared" si="34"/>
        <v>1</v>
      </c>
      <c r="X132" s="65" t="b">
        <f t="shared" si="35"/>
        <v>1</v>
      </c>
      <c r="Y132" s="65" t="b">
        <f t="shared" si="26"/>
        <v>1</v>
      </c>
      <c r="Z132" s="65" t="b">
        <f t="shared" si="36"/>
        <v>1</v>
      </c>
    </row>
    <row r="133" spans="1:26" s="28" customFormat="1" x14ac:dyDescent="0.25">
      <c r="A133" s="111" t="s">
        <v>574</v>
      </c>
      <c r="B133" s="111" t="s">
        <v>575</v>
      </c>
      <c r="C133" s="111" t="s">
        <v>157</v>
      </c>
      <c r="D133" s="26" t="s">
        <v>0</v>
      </c>
      <c r="E133" s="155">
        <v>29</v>
      </c>
      <c r="F133" s="155">
        <v>37</v>
      </c>
      <c r="G133" s="155">
        <v>36</v>
      </c>
      <c r="H133" s="155">
        <v>37</v>
      </c>
      <c r="I133" s="24">
        <f t="shared" si="27"/>
        <v>34.75</v>
      </c>
      <c r="J133" s="24">
        <f t="shared" si="28"/>
        <v>69.5</v>
      </c>
      <c r="K133" s="155">
        <v>63</v>
      </c>
      <c r="L133" s="155">
        <v>65</v>
      </c>
      <c r="M133" s="28">
        <v>56</v>
      </c>
      <c r="N133" s="25"/>
      <c r="O133" s="29">
        <f t="shared" si="29"/>
        <v>61.33</v>
      </c>
      <c r="P133" s="30">
        <v>40</v>
      </c>
      <c r="Q133" s="167">
        <v>33</v>
      </c>
      <c r="R133" s="28">
        <v>37</v>
      </c>
      <c r="S133" s="29">
        <f t="shared" si="30"/>
        <v>240.83</v>
      </c>
      <c r="T133" s="34" t="b">
        <f t="shared" si="31"/>
        <v>1</v>
      </c>
      <c r="U133" s="34" t="b">
        <f t="shared" si="32"/>
        <v>1</v>
      </c>
      <c r="V133" s="65" t="b">
        <f t="shared" si="33"/>
        <v>1</v>
      </c>
      <c r="W133" s="65" t="b">
        <f t="shared" si="34"/>
        <v>1</v>
      </c>
      <c r="X133" s="65" t="b">
        <f t="shared" si="35"/>
        <v>1</v>
      </c>
      <c r="Y133" s="65" t="b">
        <f t="shared" si="26"/>
        <v>1</v>
      </c>
      <c r="Z133" s="65" t="b">
        <f t="shared" si="36"/>
        <v>1</v>
      </c>
    </row>
    <row r="134" spans="1:26" x14ac:dyDescent="0.25">
      <c r="A134" s="111" t="s">
        <v>669</v>
      </c>
      <c r="B134" s="111" t="s">
        <v>670</v>
      </c>
      <c r="C134" s="111" t="s">
        <v>109</v>
      </c>
      <c r="D134" s="26" t="s">
        <v>24</v>
      </c>
      <c r="E134" s="155">
        <v>32</v>
      </c>
      <c r="F134" s="155">
        <v>35</v>
      </c>
      <c r="G134" s="155">
        <v>33</v>
      </c>
      <c r="H134" s="155">
        <v>35</v>
      </c>
      <c r="I134" s="24">
        <f t="shared" si="27"/>
        <v>33.75</v>
      </c>
      <c r="J134" s="24">
        <f t="shared" si="28"/>
        <v>67.5</v>
      </c>
      <c r="K134" s="155">
        <v>69</v>
      </c>
      <c r="L134" s="155">
        <v>43</v>
      </c>
      <c r="M134" s="28">
        <v>67</v>
      </c>
      <c r="N134" s="30"/>
      <c r="O134" s="29">
        <f t="shared" si="29"/>
        <v>59.67</v>
      </c>
      <c r="P134" s="30">
        <v>40</v>
      </c>
      <c r="Q134" s="167">
        <v>34</v>
      </c>
      <c r="R134" s="30">
        <v>39</v>
      </c>
      <c r="S134" s="29">
        <f t="shared" si="30"/>
        <v>240.17</v>
      </c>
      <c r="T134" s="34" t="b">
        <f t="shared" si="31"/>
        <v>1</v>
      </c>
      <c r="U134" s="34" t="b">
        <f t="shared" si="32"/>
        <v>1</v>
      </c>
      <c r="V134" s="65" t="b">
        <f t="shared" si="33"/>
        <v>1</v>
      </c>
      <c r="W134" s="65" t="b">
        <f t="shared" si="34"/>
        <v>1</v>
      </c>
      <c r="X134" s="65" t="b">
        <f t="shared" si="35"/>
        <v>1</v>
      </c>
      <c r="Y134" s="65" t="b">
        <f t="shared" si="26"/>
        <v>1</v>
      </c>
      <c r="Z134" s="65" t="b">
        <f t="shared" si="36"/>
        <v>1</v>
      </c>
    </row>
    <row r="135" spans="1:26" s="28" customFormat="1" x14ac:dyDescent="0.25">
      <c r="A135" s="111" t="s">
        <v>394</v>
      </c>
      <c r="B135" s="111" t="s">
        <v>395</v>
      </c>
      <c r="C135" s="111" t="s">
        <v>164</v>
      </c>
      <c r="D135" s="26" t="s">
        <v>21</v>
      </c>
      <c r="E135" s="155">
        <v>35</v>
      </c>
      <c r="F135" s="155">
        <v>33</v>
      </c>
      <c r="G135" s="155">
        <v>37</v>
      </c>
      <c r="H135" s="155">
        <v>37</v>
      </c>
      <c r="I135" s="24">
        <f t="shared" si="27"/>
        <v>35.5</v>
      </c>
      <c r="J135" s="24">
        <f t="shared" si="28"/>
        <v>71</v>
      </c>
      <c r="K135" s="155">
        <v>50</v>
      </c>
      <c r="L135" s="155">
        <v>60</v>
      </c>
      <c r="M135" s="28">
        <v>61</v>
      </c>
      <c r="N135" s="30"/>
      <c r="O135" s="29">
        <f t="shared" si="29"/>
        <v>57</v>
      </c>
      <c r="P135" s="30">
        <v>40</v>
      </c>
      <c r="Q135" s="167">
        <v>34</v>
      </c>
      <c r="R135" s="28">
        <v>38</v>
      </c>
      <c r="S135" s="29">
        <f t="shared" si="30"/>
        <v>240</v>
      </c>
      <c r="T135" s="34" t="b">
        <f t="shared" si="31"/>
        <v>1</v>
      </c>
      <c r="U135" s="34" t="b">
        <f t="shared" si="32"/>
        <v>1</v>
      </c>
      <c r="V135" s="65" t="b">
        <f t="shared" si="33"/>
        <v>1</v>
      </c>
      <c r="W135" s="65" t="b">
        <f t="shared" si="34"/>
        <v>1</v>
      </c>
      <c r="X135" s="65" t="b">
        <f t="shared" si="35"/>
        <v>1</v>
      </c>
      <c r="Y135" s="65" t="b">
        <f t="shared" si="26"/>
        <v>1</v>
      </c>
      <c r="Z135" s="65" t="b">
        <f t="shared" si="36"/>
        <v>1</v>
      </c>
    </row>
    <row r="136" spans="1:26" s="28" customFormat="1" x14ac:dyDescent="0.25">
      <c r="A136" s="111" t="s">
        <v>503</v>
      </c>
      <c r="B136" s="111" t="s">
        <v>211</v>
      </c>
      <c r="C136" s="111" t="s">
        <v>348</v>
      </c>
      <c r="D136" s="26" t="s">
        <v>23</v>
      </c>
      <c r="E136" s="155">
        <v>34</v>
      </c>
      <c r="F136" s="155">
        <v>30</v>
      </c>
      <c r="G136" s="155">
        <v>31</v>
      </c>
      <c r="H136" s="155">
        <v>37</v>
      </c>
      <c r="I136" s="24">
        <f t="shared" si="27"/>
        <v>33</v>
      </c>
      <c r="J136" s="24">
        <f t="shared" si="28"/>
        <v>66</v>
      </c>
      <c r="K136" s="155">
        <v>65</v>
      </c>
      <c r="L136" s="155">
        <v>59</v>
      </c>
      <c r="M136" s="28">
        <v>64</v>
      </c>
      <c r="N136" s="30"/>
      <c r="O136" s="29">
        <f t="shared" si="29"/>
        <v>62.67</v>
      </c>
      <c r="P136" s="30">
        <v>40</v>
      </c>
      <c r="Q136" s="167">
        <v>32</v>
      </c>
      <c r="R136" s="28">
        <v>39</v>
      </c>
      <c r="S136" s="29">
        <f t="shared" si="30"/>
        <v>239.67</v>
      </c>
      <c r="T136" s="34" t="b">
        <f t="shared" si="31"/>
        <v>1</v>
      </c>
      <c r="U136" s="34" t="b">
        <f t="shared" si="32"/>
        <v>1</v>
      </c>
      <c r="V136" s="65" t="b">
        <f t="shared" si="33"/>
        <v>1</v>
      </c>
      <c r="W136" s="65" t="b">
        <f t="shared" si="34"/>
        <v>1</v>
      </c>
      <c r="X136" s="65" t="b">
        <f t="shared" si="35"/>
        <v>1</v>
      </c>
      <c r="Y136" s="65" t="b">
        <f t="shared" si="26"/>
        <v>1</v>
      </c>
      <c r="Z136" s="65" t="b">
        <f t="shared" si="36"/>
        <v>1</v>
      </c>
    </row>
    <row r="137" spans="1:26" s="28" customFormat="1" x14ac:dyDescent="0.25">
      <c r="A137" s="111" t="s">
        <v>705</v>
      </c>
      <c r="B137" s="111" t="s">
        <v>706</v>
      </c>
      <c r="C137" s="111" t="s">
        <v>164</v>
      </c>
      <c r="D137" s="26" t="s">
        <v>25</v>
      </c>
      <c r="E137" s="155">
        <v>30</v>
      </c>
      <c r="F137" s="155">
        <v>34</v>
      </c>
      <c r="G137" s="155">
        <v>35</v>
      </c>
      <c r="H137" s="155">
        <v>38</v>
      </c>
      <c r="I137" s="24">
        <f t="shared" si="27"/>
        <v>34.25</v>
      </c>
      <c r="J137" s="24">
        <f t="shared" si="28"/>
        <v>68.5</v>
      </c>
      <c r="K137" s="155">
        <v>46</v>
      </c>
      <c r="L137" s="155">
        <v>58</v>
      </c>
      <c r="M137" s="28">
        <v>69</v>
      </c>
      <c r="N137" s="30"/>
      <c r="O137" s="29">
        <f t="shared" si="29"/>
        <v>57.67</v>
      </c>
      <c r="P137" s="30">
        <v>40</v>
      </c>
      <c r="Q137" s="167">
        <v>35.5</v>
      </c>
      <c r="R137" s="30">
        <v>38</v>
      </c>
      <c r="S137" s="29">
        <f t="shared" si="30"/>
        <v>239.67</v>
      </c>
      <c r="T137" s="34" t="b">
        <f t="shared" si="31"/>
        <v>1</v>
      </c>
      <c r="U137" s="34" t="b">
        <f t="shared" si="32"/>
        <v>1</v>
      </c>
      <c r="V137" s="65" t="b">
        <f t="shared" si="33"/>
        <v>1</v>
      </c>
      <c r="W137" s="65" t="b">
        <f t="shared" si="34"/>
        <v>1</v>
      </c>
      <c r="X137" s="65" t="b">
        <f t="shared" si="35"/>
        <v>1</v>
      </c>
      <c r="Y137" s="65" t="b">
        <f>IF(S137,S137&gt;=200,S137&lt;200)</f>
        <v>1</v>
      </c>
      <c r="Z137" s="65" t="b">
        <f t="shared" si="36"/>
        <v>1</v>
      </c>
    </row>
    <row r="138" spans="1:26" s="28" customFormat="1" x14ac:dyDescent="0.25">
      <c r="A138" s="111" t="s">
        <v>741</v>
      </c>
      <c r="B138" s="111" t="s">
        <v>301</v>
      </c>
      <c r="C138" s="111" t="s">
        <v>153</v>
      </c>
      <c r="D138" s="26" t="s">
        <v>25</v>
      </c>
      <c r="E138" s="155">
        <v>34</v>
      </c>
      <c r="F138" s="155">
        <v>34</v>
      </c>
      <c r="G138" s="155">
        <v>33</v>
      </c>
      <c r="H138" s="155">
        <v>38</v>
      </c>
      <c r="I138" s="24">
        <f t="shared" si="27"/>
        <v>34.75</v>
      </c>
      <c r="J138" s="24">
        <f t="shared" si="28"/>
        <v>69.5</v>
      </c>
      <c r="K138" s="155">
        <v>61</v>
      </c>
      <c r="L138" s="155">
        <v>48</v>
      </c>
      <c r="M138" s="28">
        <v>67</v>
      </c>
      <c r="N138" s="30"/>
      <c r="O138" s="29">
        <f t="shared" si="29"/>
        <v>58.67</v>
      </c>
      <c r="P138" s="30">
        <v>40</v>
      </c>
      <c r="Q138" s="167">
        <v>32</v>
      </c>
      <c r="R138" s="30">
        <v>39</v>
      </c>
      <c r="S138" s="29">
        <f t="shared" si="30"/>
        <v>239.17</v>
      </c>
      <c r="T138" s="34" t="b">
        <f t="shared" si="31"/>
        <v>1</v>
      </c>
      <c r="U138" s="34" t="b">
        <f t="shared" si="32"/>
        <v>1</v>
      </c>
      <c r="V138" s="65" t="b">
        <f t="shared" si="33"/>
        <v>1</v>
      </c>
      <c r="W138" s="65" t="b">
        <f t="shared" si="34"/>
        <v>1</v>
      </c>
      <c r="X138" s="65" t="b">
        <f t="shared" si="35"/>
        <v>1</v>
      </c>
      <c r="Y138" s="65" t="b">
        <f>IF(S138,S138&gt;=200,S138&lt;200)</f>
        <v>1</v>
      </c>
      <c r="Z138" s="65" t="b">
        <f t="shared" si="36"/>
        <v>1</v>
      </c>
    </row>
    <row r="139" spans="1:26" s="28" customFormat="1" x14ac:dyDescent="0.25">
      <c r="A139" s="151" t="s">
        <v>300</v>
      </c>
      <c r="B139" s="111" t="s">
        <v>301</v>
      </c>
      <c r="C139" s="111" t="s">
        <v>153</v>
      </c>
      <c r="D139" s="26" t="s">
        <v>20</v>
      </c>
      <c r="E139" s="155">
        <v>32</v>
      </c>
      <c r="F139" s="155">
        <v>30</v>
      </c>
      <c r="G139" s="155">
        <v>34</v>
      </c>
      <c r="H139" s="155">
        <v>34</v>
      </c>
      <c r="I139" s="24">
        <f t="shared" si="27"/>
        <v>32.5</v>
      </c>
      <c r="J139" s="24">
        <f t="shared" si="28"/>
        <v>65</v>
      </c>
      <c r="K139" s="155">
        <v>50</v>
      </c>
      <c r="L139" s="155">
        <v>66</v>
      </c>
      <c r="M139" s="28">
        <v>67</v>
      </c>
      <c r="N139" s="30"/>
      <c r="O139" s="29">
        <f t="shared" si="29"/>
        <v>61</v>
      </c>
      <c r="P139" s="30">
        <v>40</v>
      </c>
      <c r="Q139" s="167">
        <v>34</v>
      </c>
      <c r="R139" s="28">
        <v>39</v>
      </c>
      <c r="S139" s="29">
        <f t="shared" si="30"/>
        <v>239</v>
      </c>
      <c r="T139" s="34" t="b">
        <f t="shared" si="31"/>
        <v>1</v>
      </c>
      <c r="U139" s="34" t="b">
        <f t="shared" si="32"/>
        <v>1</v>
      </c>
      <c r="V139" s="65" t="b">
        <f t="shared" si="33"/>
        <v>1</v>
      </c>
      <c r="W139" s="65" t="b">
        <f t="shared" si="34"/>
        <v>1</v>
      </c>
      <c r="X139" s="65" t="b">
        <f t="shared" si="35"/>
        <v>1</v>
      </c>
      <c r="Y139" s="65" t="b">
        <f t="shared" ref="Y139:Y144" si="37">IF(S139,S139&gt;=207,S139&lt;207)</f>
        <v>1</v>
      </c>
      <c r="Z139" s="65" t="b">
        <f t="shared" si="36"/>
        <v>1</v>
      </c>
    </row>
    <row r="140" spans="1:26" s="28" customFormat="1" x14ac:dyDescent="0.25">
      <c r="A140" s="111" t="s">
        <v>242</v>
      </c>
      <c r="B140" s="111" t="s">
        <v>243</v>
      </c>
      <c r="C140" s="111" t="s">
        <v>153</v>
      </c>
      <c r="D140" s="26" t="s">
        <v>19</v>
      </c>
      <c r="E140" s="155">
        <v>26</v>
      </c>
      <c r="F140" s="155">
        <v>34</v>
      </c>
      <c r="G140" s="155">
        <v>34</v>
      </c>
      <c r="H140" s="155">
        <v>35</v>
      </c>
      <c r="I140" s="24">
        <f t="shared" si="27"/>
        <v>32.25</v>
      </c>
      <c r="J140" s="24">
        <f t="shared" si="28"/>
        <v>64.5</v>
      </c>
      <c r="K140" s="155">
        <v>45</v>
      </c>
      <c r="L140" s="155">
        <v>62</v>
      </c>
      <c r="M140" s="28">
        <v>74</v>
      </c>
      <c r="N140" s="30"/>
      <c r="O140" s="29">
        <f t="shared" si="29"/>
        <v>60.33</v>
      </c>
      <c r="P140" s="30">
        <v>40</v>
      </c>
      <c r="Q140" s="30">
        <v>36</v>
      </c>
      <c r="R140" s="28">
        <v>38</v>
      </c>
      <c r="S140" s="29">
        <f t="shared" si="30"/>
        <v>238.83</v>
      </c>
      <c r="T140" s="34" t="b">
        <f t="shared" si="31"/>
        <v>1</v>
      </c>
      <c r="U140" s="34" t="b">
        <f t="shared" si="32"/>
        <v>1</v>
      </c>
      <c r="V140" s="65" t="b">
        <f t="shared" si="33"/>
        <v>1</v>
      </c>
      <c r="W140" s="65" t="b">
        <f t="shared" si="34"/>
        <v>1</v>
      </c>
      <c r="X140" s="65" t="b">
        <f t="shared" si="35"/>
        <v>1</v>
      </c>
      <c r="Y140" s="65" t="b">
        <f t="shared" si="37"/>
        <v>1</v>
      </c>
      <c r="Z140" s="65" t="b">
        <f t="shared" si="36"/>
        <v>1</v>
      </c>
    </row>
    <row r="141" spans="1:26" s="28" customFormat="1" x14ac:dyDescent="0.25">
      <c r="A141" s="151" t="s">
        <v>232</v>
      </c>
      <c r="B141" s="151" t="s">
        <v>233</v>
      </c>
      <c r="C141" s="151" t="s">
        <v>128</v>
      </c>
      <c r="D141" s="26" t="s">
        <v>19</v>
      </c>
      <c r="E141" s="155">
        <v>27</v>
      </c>
      <c r="F141" s="155">
        <v>33</v>
      </c>
      <c r="G141" s="155">
        <v>28</v>
      </c>
      <c r="H141" s="155">
        <v>34</v>
      </c>
      <c r="I141" s="24">
        <f t="shared" si="27"/>
        <v>30.5</v>
      </c>
      <c r="J141" s="24">
        <f t="shared" si="28"/>
        <v>61</v>
      </c>
      <c r="K141" s="155">
        <v>43</v>
      </c>
      <c r="L141" s="155">
        <v>62</v>
      </c>
      <c r="M141" s="28">
        <v>65</v>
      </c>
      <c r="N141" s="30"/>
      <c r="O141" s="29">
        <f t="shared" si="29"/>
        <v>56.67</v>
      </c>
      <c r="P141" s="30">
        <v>40</v>
      </c>
      <c r="Q141" s="30">
        <v>39</v>
      </c>
      <c r="R141" s="28">
        <v>41</v>
      </c>
      <c r="S141" s="29">
        <f t="shared" si="30"/>
        <v>237.67</v>
      </c>
      <c r="T141" s="34" t="b">
        <f t="shared" si="31"/>
        <v>1</v>
      </c>
      <c r="U141" s="34" t="b">
        <f t="shared" si="32"/>
        <v>1</v>
      </c>
      <c r="V141" s="65" t="b">
        <f t="shared" si="33"/>
        <v>1</v>
      </c>
      <c r="W141" s="65" t="b">
        <f t="shared" si="34"/>
        <v>1</v>
      </c>
      <c r="X141" s="65" t="b">
        <f t="shared" si="35"/>
        <v>1</v>
      </c>
      <c r="Y141" s="65" t="b">
        <f t="shared" si="37"/>
        <v>1</v>
      </c>
      <c r="Z141" s="65" t="b">
        <f t="shared" si="36"/>
        <v>1</v>
      </c>
    </row>
    <row r="142" spans="1:26" s="28" customFormat="1" x14ac:dyDescent="0.25">
      <c r="A142" s="111" t="s">
        <v>429</v>
      </c>
      <c r="B142" s="111" t="s">
        <v>430</v>
      </c>
      <c r="C142" s="111" t="s">
        <v>153</v>
      </c>
      <c r="D142" s="26" t="s">
        <v>22</v>
      </c>
      <c r="E142" s="155">
        <v>32</v>
      </c>
      <c r="F142" s="155">
        <v>33</v>
      </c>
      <c r="G142" s="155">
        <v>33</v>
      </c>
      <c r="H142" s="155">
        <v>34</v>
      </c>
      <c r="I142" s="24">
        <f t="shared" si="27"/>
        <v>33</v>
      </c>
      <c r="J142" s="24">
        <f t="shared" si="28"/>
        <v>66</v>
      </c>
      <c r="K142" s="155">
        <v>61</v>
      </c>
      <c r="L142" s="155">
        <v>52</v>
      </c>
      <c r="M142" s="28">
        <v>58</v>
      </c>
      <c r="N142" s="30"/>
      <c r="O142" s="29">
        <f t="shared" si="29"/>
        <v>57</v>
      </c>
      <c r="P142" s="30">
        <v>40</v>
      </c>
      <c r="Q142" s="167">
        <v>34.5</v>
      </c>
      <c r="R142" s="28">
        <v>39</v>
      </c>
      <c r="S142" s="29">
        <f t="shared" si="30"/>
        <v>236.5</v>
      </c>
      <c r="T142" s="34" t="b">
        <f t="shared" si="31"/>
        <v>1</v>
      </c>
      <c r="U142" s="34" t="b">
        <f t="shared" si="32"/>
        <v>1</v>
      </c>
      <c r="V142" s="65" t="b">
        <f t="shared" si="33"/>
        <v>1</v>
      </c>
      <c r="W142" s="65" t="b">
        <f t="shared" si="34"/>
        <v>1</v>
      </c>
      <c r="X142" s="65" t="b">
        <f t="shared" si="35"/>
        <v>1</v>
      </c>
      <c r="Y142" s="65" t="b">
        <f t="shared" si="37"/>
        <v>1</v>
      </c>
      <c r="Z142" s="65" t="b">
        <f t="shared" si="36"/>
        <v>1</v>
      </c>
    </row>
    <row r="143" spans="1:26" s="28" customFormat="1" x14ac:dyDescent="0.25">
      <c r="A143" s="111" t="s">
        <v>511</v>
      </c>
      <c r="B143" s="111" t="s">
        <v>512</v>
      </c>
      <c r="C143" s="111" t="s">
        <v>164</v>
      </c>
      <c r="D143" s="26" t="s">
        <v>23</v>
      </c>
      <c r="E143" s="155">
        <v>35</v>
      </c>
      <c r="F143" s="155">
        <v>30</v>
      </c>
      <c r="G143" s="155">
        <v>32</v>
      </c>
      <c r="H143" s="155">
        <v>38</v>
      </c>
      <c r="I143" s="24">
        <f t="shared" si="27"/>
        <v>33.75</v>
      </c>
      <c r="J143" s="24">
        <f t="shared" si="28"/>
        <v>67.5</v>
      </c>
      <c r="K143" s="155">
        <v>56</v>
      </c>
      <c r="L143" s="155">
        <v>51</v>
      </c>
      <c r="M143" s="28">
        <v>65</v>
      </c>
      <c r="N143" s="30"/>
      <c r="O143" s="29">
        <f t="shared" si="29"/>
        <v>57.33</v>
      </c>
      <c r="P143" s="30">
        <v>40</v>
      </c>
      <c r="Q143" s="167">
        <v>34</v>
      </c>
      <c r="R143" s="28">
        <v>37</v>
      </c>
      <c r="S143" s="29">
        <f t="shared" si="30"/>
        <v>235.83</v>
      </c>
      <c r="T143" s="34" t="b">
        <f t="shared" si="31"/>
        <v>1</v>
      </c>
      <c r="U143" s="34" t="b">
        <f t="shared" si="32"/>
        <v>1</v>
      </c>
      <c r="V143" s="65" t="b">
        <f t="shared" si="33"/>
        <v>1</v>
      </c>
      <c r="W143" s="65" t="b">
        <f t="shared" si="34"/>
        <v>1</v>
      </c>
      <c r="X143" s="65" t="b">
        <f t="shared" si="35"/>
        <v>1</v>
      </c>
      <c r="Y143" s="65" t="b">
        <f t="shared" si="37"/>
        <v>1</v>
      </c>
      <c r="Z143" s="65" t="b">
        <f t="shared" si="36"/>
        <v>1</v>
      </c>
    </row>
    <row r="144" spans="1:26" s="28" customFormat="1" x14ac:dyDescent="0.25">
      <c r="A144" s="111" t="s">
        <v>500</v>
      </c>
      <c r="B144" s="111" t="s">
        <v>501</v>
      </c>
      <c r="C144" s="111" t="s">
        <v>240</v>
      </c>
      <c r="D144" s="26" t="s">
        <v>23</v>
      </c>
      <c r="E144" s="155">
        <v>30</v>
      </c>
      <c r="F144" s="155">
        <v>28</v>
      </c>
      <c r="G144" s="155">
        <v>27</v>
      </c>
      <c r="H144" s="155">
        <v>37</v>
      </c>
      <c r="I144" s="24">
        <f t="shared" si="27"/>
        <v>30.5</v>
      </c>
      <c r="J144" s="24">
        <f t="shared" si="28"/>
        <v>61</v>
      </c>
      <c r="K144" s="155">
        <v>60</v>
      </c>
      <c r="L144" s="155">
        <v>62</v>
      </c>
      <c r="M144" s="28">
        <v>60</v>
      </c>
      <c r="N144" s="30"/>
      <c r="O144" s="29">
        <f t="shared" si="29"/>
        <v>60.67</v>
      </c>
      <c r="P144" s="30">
        <v>40</v>
      </c>
      <c r="Q144" s="167">
        <v>35</v>
      </c>
      <c r="R144" s="28">
        <v>36</v>
      </c>
      <c r="S144" s="29">
        <f t="shared" si="30"/>
        <v>232.67</v>
      </c>
      <c r="T144" s="34" t="b">
        <f t="shared" si="31"/>
        <v>1</v>
      </c>
      <c r="U144" s="34" t="b">
        <f t="shared" si="32"/>
        <v>1</v>
      </c>
      <c r="V144" s="65" t="b">
        <f t="shared" si="33"/>
        <v>1</v>
      </c>
      <c r="W144" s="65" t="b">
        <f t="shared" si="34"/>
        <v>1</v>
      </c>
      <c r="X144" s="65" t="b">
        <f t="shared" si="35"/>
        <v>1</v>
      </c>
      <c r="Y144" s="65" t="b">
        <f t="shared" si="37"/>
        <v>1</v>
      </c>
      <c r="Z144" s="65" t="b">
        <f t="shared" si="36"/>
        <v>1</v>
      </c>
    </row>
    <row r="145" spans="1:26" s="28" customFormat="1" x14ac:dyDescent="0.25">
      <c r="A145" s="111" t="s">
        <v>817</v>
      </c>
      <c r="B145" s="111" t="s">
        <v>818</v>
      </c>
      <c r="C145" s="111" t="s">
        <v>113</v>
      </c>
      <c r="D145" s="26" t="s">
        <v>26</v>
      </c>
      <c r="E145" s="155">
        <v>30</v>
      </c>
      <c r="F145" s="155">
        <v>35</v>
      </c>
      <c r="G145" s="155">
        <v>35</v>
      </c>
      <c r="H145" s="155">
        <v>37</v>
      </c>
      <c r="I145" s="24">
        <f t="shared" si="27"/>
        <v>34.25</v>
      </c>
      <c r="J145" s="24">
        <f t="shared" si="28"/>
        <v>68.5</v>
      </c>
      <c r="K145" s="155">
        <v>65</v>
      </c>
      <c r="L145" s="155">
        <v>68</v>
      </c>
      <c r="M145" s="28">
        <v>73</v>
      </c>
      <c r="N145" s="30"/>
      <c r="O145" s="29">
        <f t="shared" si="29"/>
        <v>68.67</v>
      </c>
      <c r="P145" s="30">
        <v>40</v>
      </c>
      <c r="Q145" s="167"/>
      <c r="R145" s="28">
        <v>43</v>
      </c>
      <c r="S145" s="29">
        <f t="shared" si="30"/>
        <v>220.17</v>
      </c>
      <c r="T145" s="34" t="b">
        <f t="shared" si="31"/>
        <v>1</v>
      </c>
      <c r="U145" s="34" t="b">
        <f t="shared" si="32"/>
        <v>1</v>
      </c>
      <c r="V145" s="65" t="b">
        <f t="shared" si="33"/>
        <v>1</v>
      </c>
      <c r="W145" s="65" t="b">
        <f t="shared" si="34"/>
        <v>1</v>
      </c>
      <c r="X145" s="65" t="b">
        <f t="shared" si="35"/>
        <v>1</v>
      </c>
      <c r="Y145" s="65" t="b">
        <f>IF(S145,S145&gt;=200,S145&lt;200)</f>
        <v>1</v>
      </c>
      <c r="Z145" s="65" t="b">
        <f t="shared" si="36"/>
        <v>1</v>
      </c>
    </row>
    <row r="146" spans="1:26" s="28" customFormat="1" x14ac:dyDescent="0.25">
      <c r="A146" s="111" t="s">
        <v>276</v>
      </c>
      <c r="B146" s="111" t="s">
        <v>277</v>
      </c>
      <c r="C146" s="111" t="s">
        <v>181</v>
      </c>
      <c r="D146" s="26" t="s">
        <v>20</v>
      </c>
      <c r="E146" s="155">
        <v>38</v>
      </c>
      <c r="F146" s="155">
        <v>38</v>
      </c>
      <c r="G146" s="155">
        <v>39</v>
      </c>
      <c r="H146" s="155">
        <v>38</v>
      </c>
      <c r="I146" s="24">
        <f t="shared" si="27"/>
        <v>38.25</v>
      </c>
      <c r="J146" s="24">
        <f t="shared" si="28"/>
        <v>76.5</v>
      </c>
      <c r="K146" s="155">
        <v>72</v>
      </c>
      <c r="L146" s="155">
        <v>71</v>
      </c>
      <c r="M146" s="28">
        <v>66</v>
      </c>
      <c r="N146" s="30"/>
      <c r="O146" s="29">
        <f t="shared" si="29"/>
        <v>69.67</v>
      </c>
      <c r="P146" s="30">
        <v>30</v>
      </c>
      <c r="Q146" s="167">
        <v>44</v>
      </c>
      <c r="R146" s="28">
        <v>42</v>
      </c>
      <c r="S146" s="29">
        <f t="shared" si="30"/>
        <v>262.17</v>
      </c>
      <c r="T146" s="34" t="b">
        <f t="shared" si="31"/>
        <v>1</v>
      </c>
      <c r="U146" s="34" t="b">
        <f t="shared" si="32"/>
        <v>1</v>
      </c>
      <c r="V146" s="65" t="b">
        <f t="shared" si="33"/>
        <v>0</v>
      </c>
      <c r="W146" s="65" t="b">
        <f t="shared" si="34"/>
        <v>1</v>
      </c>
      <c r="X146" s="65" t="b">
        <f t="shared" si="35"/>
        <v>1</v>
      </c>
      <c r="Y146" s="65" t="b">
        <f t="shared" ref="Y146:Y158" si="38">IF(S146,S146&gt;=207,S146&lt;207)</f>
        <v>1</v>
      </c>
      <c r="Z146" s="65" t="b">
        <f t="shared" si="36"/>
        <v>0</v>
      </c>
    </row>
    <row r="147" spans="1:26" s="28" customFormat="1" x14ac:dyDescent="0.25">
      <c r="A147" s="111" t="s">
        <v>134</v>
      </c>
      <c r="B147" s="111" t="s">
        <v>135</v>
      </c>
      <c r="C147" s="111" t="s">
        <v>136</v>
      </c>
      <c r="D147" s="26" t="s">
        <v>16</v>
      </c>
      <c r="E147" s="155">
        <v>33</v>
      </c>
      <c r="F147" s="155">
        <v>37</v>
      </c>
      <c r="G147" s="155">
        <v>36</v>
      </c>
      <c r="H147" s="155">
        <v>38</v>
      </c>
      <c r="I147" s="24">
        <f t="shared" si="27"/>
        <v>36</v>
      </c>
      <c r="J147" s="24">
        <f t="shared" si="28"/>
        <v>72</v>
      </c>
      <c r="K147" s="155">
        <v>68</v>
      </c>
      <c r="L147" s="155">
        <v>76</v>
      </c>
      <c r="M147" s="28">
        <v>73</v>
      </c>
      <c r="N147" s="30"/>
      <c r="O147" s="29">
        <f t="shared" si="29"/>
        <v>72.33</v>
      </c>
      <c r="P147" s="30">
        <v>40</v>
      </c>
      <c r="Q147" s="30">
        <v>45</v>
      </c>
      <c r="R147" s="28">
        <v>26</v>
      </c>
      <c r="S147" s="29">
        <f t="shared" si="30"/>
        <v>255.33</v>
      </c>
      <c r="T147" s="34" t="b">
        <f t="shared" si="31"/>
        <v>1</v>
      </c>
      <c r="U147" s="34" t="b">
        <f t="shared" si="32"/>
        <v>1</v>
      </c>
      <c r="V147" s="65" t="b">
        <f t="shared" si="33"/>
        <v>1</v>
      </c>
      <c r="W147" s="65" t="b">
        <f t="shared" si="34"/>
        <v>1</v>
      </c>
      <c r="X147" s="65" t="b">
        <f t="shared" si="35"/>
        <v>0</v>
      </c>
      <c r="Y147" s="65" t="b">
        <f t="shared" si="38"/>
        <v>1</v>
      </c>
      <c r="Z147" s="65" t="b">
        <f t="shared" si="36"/>
        <v>0</v>
      </c>
    </row>
    <row r="148" spans="1:26" s="28" customFormat="1" x14ac:dyDescent="0.25">
      <c r="A148" s="111" t="s">
        <v>472</v>
      </c>
      <c r="B148" s="111" t="s">
        <v>473</v>
      </c>
      <c r="C148" s="111" t="s">
        <v>171</v>
      </c>
      <c r="D148" s="26" t="s">
        <v>22</v>
      </c>
      <c r="E148" s="79">
        <v>38</v>
      </c>
      <c r="F148" s="79">
        <v>38</v>
      </c>
      <c r="G148" s="79">
        <v>38</v>
      </c>
      <c r="H148" s="155">
        <v>36</v>
      </c>
      <c r="I148" s="24">
        <f t="shared" si="27"/>
        <v>37.5</v>
      </c>
      <c r="J148" s="24">
        <f t="shared" si="28"/>
        <v>75</v>
      </c>
      <c r="K148" s="79">
        <v>69</v>
      </c>
      <c r="L148" s="79">
        <v>68</v>
      </c>
      <c r="M148" s="89">
        <v>72</v>
      </c>
      <c r="N148" s="90"/>
      <c r="O148" s="29">
        <f t="shared" si="29"/>
        <v>69.67</v>
      </c>
      <c r="P148" s="30">
        <v>40</v>
      </c>
      <c r="Q148" s="168">
        <v>29</v>
      </c>
      <c r="R148" s="89">
        <v>40</v>
      </c>
      <c r="S148" s="29">
        <f t="shared" si="30"/>
        <v>253.67</v>
      </c>
      <c r="T148" s="34" t="b">
        <f t="shared" si="31"/>
        <v>1</v>
      </c>
      <c r="U148" s="34" t="b">
        <f t="shared" si="32"/>
        <v>1</v>
      </c>
      <c r="V148" s="65" t="b">
        <f t="shared" si="33"/>
        <v>1</v>
      </c>
      <c r="W148" s="65" t="b">
        <f t="shared" si="34"/>
        <v>0</v>
      </c>
      <c r="X148" s="65" t="b">
        <f t="shared" si="35"/>
        <v>1</v>
      </c>
      <c r="Y148" s="65" t="b">
        <f t="shared" si="38"/>
        <v>1</v>
      </c>
      <c r="Z148" s="65" t="b">
        <f t="shared" si="36"/>
        <v>0</v>
      </c>
    </row>
    <row r="149" spans="1:26" s="28" customFormat="1" x14ac:dyDescent="0.25">
      <c r="A149" s="111" t="s">
        <v>517</v>
      </c>
      <c r="B149" s="111" t="s">
        <v>518</v>
      </c>
      <c r="C149" s="111" t="s">
        <v>181</v>
      </c>
      <c r="D149" s="26" t="s">
        <v>23</v>
      </c>
      <c r="E149" s="155">
        <v>33</v>
      </c>
      <c r="F149" s="155">
        <v>36</v>
      </c>
      <c r="G149" s="155">
        <v>32</v>
      </c>
      <c r="H149" s="155">
        <v>38</v>
      </c>
      <c r="I149" s="24">
        <f t="shared" si="27"/>
        <v>34.75</v>
      </c>
      <c r="J149" s="24">
        <f t="shared" si="28"/>
        <v>69.5</v>
      </c>
      <c r="K149" s="155">
        <v>66</v>
      </c>
      <c r="L149" s="155">
        <v>70</v>
      </c>
      <c r="M149" s="28">
        <v>74</v>
      </c>
      <c r="N149" s="30"/>
      <c r="O149" s="29">
        <f t="shared" si="29"/>
        <v>70</v>
      </c>
      <c r="P149" s="30">
        <v>40</v>
      </c>
      <c r="Q149" s="167">
        <v>40</v>
      </c>
      <c r="R149" s="28">
        <v>33</v>
      </c>
      <c r="S149" s="29">
        <f t="shared" si="30"/>
        <v>252.5</v>
      </c>
      <c r="T149" s="34" t="b">
        <f t="shared" si="31"/>
        <v>1</v>
      </c>
      <c r="U149" s="34" t="b">
        <f t="shared" si="32"/>
        <v>1</v>
      </c>
      <c r="V149" s="65" t="b">
        <f t="shared" si="33"/>
        <v>1</v>
      </c>
      <c r="W149" s="65" t="b">
        <f t="shared" si="34"/>
        <v>1</v>
      </c>
      <c r="X149" s="65" t="b">
        <f t="shared" si="35"/>
        <v>0</v>
      </c>
      <c r="Y149" s="65" t="b">
        <f t="shared" si="38"/>
        <v>1</v>
      </c>
      <c r="Z149" s="65" t="b">
        <f t="shared" si="36"/>
        <v>0</v>
      </c>
    </row>
    <row r="150" spans="1:26" s="28" customFormat="1" x14ac:dyDescent="0.25">
      <c r="A150" s="111" t="s">
        <v>329</v>
      </c>
      <c r="B150" s="111" t="s">
        <v>330</v>
      </c>
      <c r="C150" s="111" t="s">
        <v>113</v>
      </c>
      <c r="D150" s="26" t="s">
        <v>20</v>
      </c>
      <c r="E150" s="155">
        <v>38</v>
      </c>
      <c r="F150" s="155">
        <v>36</v>
      </c>
      <c r="G150" s="155">
        <v>37</v>
      </c>
      <c r="H150" s="155">
        <v>33</v>
      </c>
      <c r="I150" s="24">
        <f t="shared" si="27"/>
        <v>36</v>
      </c>
      <c r="J150" s="24">
        <f t="shared" si="28"/>
        <v>72</v>
      </c>
      <c r="K150" s="155">
        <v>69</v>
      </c>
      <c r="L150" s="155">
        <v>67</v>
      </c>
      <c r="M150" s="28">
        <v>66</v>
      </c>
      <c r="N150" s="30"/>
      <c r="O150" s="29">
        <f t="shared" si="29"/>
        <v>67.33</v>
      </c>
      <c r="P150" s="30">
        <v>30</v>
      </c>
      <c r="Q150" s="167">
        <v>40</v>
      </c>
      <c r="R150" s="28">
        <v>42</v>
      </c>
      <c r="S150" s="29">
        <f t="shared" si="30"/>
        <v>251.33</v>
      </c>
      <c r="T150" s="34" t="b">
        <f t="shared" si="31"/>
        <v>1</v>
      </c>
      <c r="U150" s="34" t="b">
        <f t="shared" si="32"/>
        <v>1</v>
      </c>
      <c r="V150" s="65" t="b">
        <f t="shared" si="33"/>
        <v>0</v>
      </c>
      <c r="W150" s="65" t="b">
        <f t="shared" si="34"/>
        <v>1</v>
      </c>
      <c r="X150" s="65" t="b">
        <f t="shared" si="35"/>
        <v>1</v>
      </c>
      <c r="Y150" s="65" t="b">
        <f t="shared" si="38"/>
        <v>1</v>
      </c>
      <c r="Z150" s="65" t="b">
        <f t="shared" si="36"/>
        <v>0</v>
      </c>
    </row>
    <row r="151" spans="1:26" s="28" customFormat="1" x14ac:dyDescent="0.25">
      <c r="A151" s="111" t="s">
        <v>424</v>
      </c>
      <c r="B151" s="111" t="s">
        <v>425</v>
      </c>
      <c r="C151" s="111" t="s">
        <v>240</v>
      </c>
      <c r="D151" s="26" t="s">
        <v>22</v>
      </c>
      <c r="E151" s="155">
        <v>36</v>
      </c>
      <c r="F151" s="155">
        <v>32</v>
      </c>
      <c r="G151" s="155">
        <v>39</v>
      </c>
      <c r="H151" s="155">
        <v>37</v>
      </c>
      <c r="I151" s="24">
        <f t="shared" si="27"/>
        <v>36</v>
      </c>
      <c r="J151" s="24">
        <f t="shared" si="28"/>
        <v>72</v>
      </c>
      <c r="K151" s="155">
        <v>54</v>
      </c>
      <c r="L151" s="155">
        <v>48</v>
      </c>
      <c r="M151" s="28">
        <v>65</v>
      </c>
      <c r="N151" s="30"/>
      <c r="O151" s="29">
        <f t="shared" si="29"/>
        <v>55.67</v>
      </c>
      <c r="P151" s="30">
        <v>40</v>
      </c>
      <c r="Q151" s="167">
        <v>40</v>
      </c>
      <c r="R151" s="28">
        <v>41</v>
      </c>
      <c r="S151" s="29">
        <f t="shared" si="30"/>
        <v>248.67</v>
      </c>
      <c r="T151" s="34" t="b">
        <f t="shared" si="31"/>
        <v>1</v>
      </c>
      <c r="U151" s="34" t="b">
        <f t="shared" si="32"/>
        <v>0</v>
      </c>
      <c r="V151" s="65" t="b">
        <f t="shared" si="33"/>
        <v>1</v>
      </c>
      <c r="W151" s="65" t="b">
        <f t="shared" si="34"/>
        <v>1</v>
      </c>
      <c r="X151" s="65" t="b">
        <f t="shared" si="35"/>
        <v>1</v>
      </c>
      <c r="Y151" s="65" t="b">
        <f t="shared" si="38"/>
        <v>1</v>
      </c>
      <c r="Z151" s="65" t="b">
        <f t="shared" si="36"/>
        <v>0</v>
      </c>
    </row>
    <row r="152" spans="1:26" s="28" customFormat="1" x14ac:dyDescent="0.25">
      <c r="A152" s="111" t="s">
        <v>323</v>
      </c>
      <c r="B152" s="111" t="s">
        <v>324</v>
      </c>
      <c r="C152" s="111" t="s">
        <v>203</v>
      </c>
      <c r="D152" s="26" t="s">
        <v>20</v>
      </c>
      <c r="E152" s="155">
        <v>37</v>
      </c>
      <c r="F152" s="155">
        <v>35</v>
      </c>
      <c r="G152" s="155">
        <v>37</v>
      </c>
      <c r="H152" s="155">
        <v>33</v>
      </c>
      <c r="I152" s="24">
        <f t="shared" si="27"/>
        <v>35.5</v>
      </c>
      <c r="J152" s="24">
        <f t="shared" si="28"/>
        <v>71</v>
      </c>
      <c r="K152" s="155">
        <v>60</v>
      </c>
      <c r="L152" s="155">
        <v>74</v>
      </c>
      <c r="M152" s="28">
        <v>70</v>
      </c>
      <c r="N152" s="30"/>
      <c r="O152" s="29">
        <f t="shared" si="29"/>
        <v>68</v>
      </c>
      <c r="P152" s="30">
        <v>40</v>
      </c>
      <c r="Q152" s="167">
        <v>35.5</v>
      </c>
      <c r="R152" s="28">
        <v>34</v>
      </c>
      <c r="S152" s="29">
        <f t="shared" si="30"/>
        <v>248.5</v>
      </c>
      <c r="T152" s="34" t="b">
        <f t="shared" si="31"/>
        <v>1</v>
      </c>
      <c r="U152" s="34" t="b">
        <f t="shared" si="32"/>
        <v>1</v>
      </c>
      <c r="V152" s="65" t="b">
        <f t="shared" si="33"/>
        <v>1</v>
      </c>
      <c r="W152" s="65" t="b">
        <f t="shared" si="34"/>
        <v>1</v>
      </c>
      <c r="X152" s="65" t="b">
        <f t="shared" si="35"/>
        <v>0</v>
      </c>
      <c r="Y152" s="65" t="b">
        <f t="shared" si="38"/>
        <v>1</v>
      </c>
      <c r="Z152" s="65" t="b">
        <f t="shared" si="36"/>
        <v>0</v>
      </c>
    </row>
    <row r="153" spans="1:26" s="28" customFormat="1" x14ac:dyDescent="0.25">
      <c r="A153" s="111" t="s">
        <v>385</v>
      </c>
      <c r="B153" s="111" t="s">
        <v>386</v>
      </c>
      <c r="C153" s="111" t="s">
        <v>132</v>
      </c>
      <c r="D153" s="26" t="s">
        <v>21</v>
      </c>
      <c r="E153" s="155">
        <v>37</v>
      </c>
      <c r="F153" s="155">
        <v>35</v>
      </c>
      <c r="G153" s="155">
        <v>37</v>
      </c>
      <c r="H153" s="155">
        <v>38</v>
      </c>
      <c r="I153" s="24">
        <f t="shared" si="27"/>
        <v>36.75</v>
      </c>
      <c r="J153" s="24">
        <f t="shared" si="28"/>
        <v>73.5</v>
      </c>
      <c r="K153" s="155">
        <v>41</v>
      </c>
      <c r="L153" s="155">
        <v>63</v>
      </c>
      <c r="M153" s="28">
        <v>88</v>
      </c>
      <c r="N153" s="30"/>
      <c r="O153" s="29">
        <f t="shared" si="29"/>
        <v>64</v>
      </c>
      <c r="P153" s="30">
        <v>40</v>
      </c>
      <c r="Q153" s="167">
        <v>28.5</v>
      </c>
      <c r="R153" s="28">
        <v>42</v>
      </c>
      <c r="S153" s="29">
        <f t="shared" si="30"/>
        <v>248</v>
      </c>
      <c r="T153" s="34" t="b">
        <f t="shared" si="31"/>
        <v>1</v>
      </c>
      <c r="U153" s="34" t="b">
        <f t="shared" si="32"/>
        <v>1</v>
      </c>
      <c r="V153" s="65" t="b">
        <f t="shared" si="33"/>
        <v>1</v>
      </c>
      <c r="W153" s="65" t="b">
        <f t="shared" si="34"/>
        <v>0</v>
      </c>
      <c r="X153" s="65" t="b">
        <f t="shared" si="35"/>
        <v>1</v>
      </c>
      <c r="Y153" s="65" t="b">
        <f t="shared" si="38"/>
        <v>1</v>
      </c>
      <c r="Z153" s="65" t="b">
        <f t="shared" si="36"/>
        <v>0</v>
      </c>
    </row>
    <row r="154" spans="1:26" s="28" customFormat="1" x14ac:dyDescent="0.25">
      <c r="A154" s="111" t="s">
        <v>523</v>
      </c>
      <c r="B154" s="111" t="s">
        <v>524</v>
      </c>
      <c r="C154" s="111" t="s">
        <v>124</v>
      </c>
      <c r="D154" s="26" t="s">
        <v>23</v>
      </c>
      <c r="E154" s="155">
        <v>32</v>
      </c>
      <c r="F154" s="155">
        <v>37</v>
      </c>
      <c r="G154" s="155">
        <v>33</v>
      </c>
      <c r="H154" s="155">
        <v>38</v>
      </c>
      <c r="I154" s="24">
        <f t="shared" si="27"/>
        <v>35</v>
      </c>
      <c r="J154" s="24">
        <f t="shared" si="28"/>
        <v>70</v>
      </c>
      <c r="K154" s="155">
        <v>60</v>
      </c>
      <c r="L154" s="155">
        <v>74</v>
      </c>
      <c r="M154" s="28">
        <v>73</v>
      </c>
      <c r="N154" s="30"/>
      <c r="O154" s="29">
        <f t="shared" si="29"/>
        <v>69</v>
      </c>
      <c r="P154" s="30">
        <v>30</v>
      </c>
      <c r="Q154" s="167">
        <v>40</v>
      </c>
      <c r="R154" s="28">
        <v>39</v>
      </c>
      <c r="S154" s="29">
        <f t="shared" si="30"/>
        <v>248</v>
      </c>
      <c r="T154" s="34" t="b">
        <f t="shared" si="31"/>
        <v>1</v>
      </c>
      <c r="U154" s="34" t="b">
        <f t="shared" si="32"/>
        <v>1</v>
      </c>
      <c r="V154" s="65" t="b">
        <f t="shared" si="33"/>
        <v>0</v>
      </c>
      <c r="W154" s="65" t="b">
        <f t="shared" si="34"/>
        <v>1</v>
      </c>
      <c r="X154" s="65" t="b">
        <f t="shared" si="35"/>
        <v>1</v>
      </c>
      <c r="Y154" s="65" t="b">
        <f t="shared" si="38"/>
        <v>1</v>
      </c>
      <c r="Z154" s="65" t="b">
        <f t="shared" si="36"/>
        <v>0</v>
      </c>
    </row>
    <row r="155" spans="1:26" s="28" customFormat="1" x14ac:dyDescent="0.25">
      <c r="A155" s="111" t="s">
        <v>679</v>
      </c>
      <c r="B155" s="111" t="s">
        <v>680</v>
      </c>
      <c r="C155" s="111" t="s">
        <v>113</v>
      </c>
      <c r="D155" s="26" t="s">
        <v>24</v>
      </c>
      <c r="E155" s="155">
        <v>30</v>
      </c>
      <c r="F155" s="155">
        <v>38</v>
      </c>
      <c r="G155" s="155">
        <v>33</v>
      </c>
      <c r="H155" s="155">
        <v>36</v>
      </c>
      <c r="I155" s="24">
        <f t="shared" si="27"/>
        <v>34.25</v>
      </c>
      <c r="J155" s="24">
        <f t="shared" si="28"/>
        <v>68.5</v>
      </c>
      <c r="K155" s="155">
        <v>71</v>
      </c>
      <c r="L155" s="155">
        <v>64</v>
      </c>
      <c r="M155" s="28">
        <v>66</v>
      </c>
      <c r="N155" s="30"/>
      <c r="O155" s="29">
        <f t="shared" si="29"/>
        <v>67</v>
      </c>
      <c r="P155" s="30">
        <v>30</v>
      </c>
      <c r="Q155" s="167">
        <v>39</v>
      </c>
      <c r="R155" s="30">
        <v>43</v>
      </c>
      <c r="S155" s="29">
        <f t="shared" si="30"/>
        <v>247.5</v>
      </c>
      <c r="T155" s="34" t="b">
        <f t="shared" si="31"/>
        <v>1</v>
      </c>
      <c r="U155" s="34" t="b">
        <f t="shared" si="32"/>
        <v>1</v>
      </c>
      <c r="V155" s="65" t="b">
        <f t="shared" si="33"/>
        <v>0</v>
      </c>
      <c r="W155" s="65" t="b">
        <f t="shared" si="34"/>
        <v>1</v>
      </c>
      <c r="X155" s="65" t="b">
        <f t="shared" si="35"/>
        <v>1</v>
      </c>
      <c r="Y155" s="65" t="b">
        <f t="shared" si="38"/>
        <v>1</v>
      </c>
      <c r="Z155" s="65" t="b">
        <f t="shared" si="36"/>
        <v>0</v>
      </c>
    </row>
    <row r="156" spans="1:26" x14ac:dyDescent="0.25">
      <c r="A156" s="111" t="s">
        <v>353</v>
      </c>
      <c r="B156" s="111" t="s">
        <v>354</v>
      </c>
      <c r="C156" s="111" t="s">
        <v>203</v>
      </c>
      <c r="D156" s="26" t="s">
        <v>21</v>
      </c>
      <c r="E156" s="155">
        <v>33</v>
      </c>
      <c r="F156" s="155">
        <v>34</v>
      </c>
      <c r="G156" s="155">
        <v>38</v>
      </c>
      <c r="H156" s="155">
        <v>35</v>
      </c>
      <c r="I156" s="24">
        <f t="shared" si="27"/>
        <v>35</v>
      </c>
      <c r="J156" s="24">
        <f t="shared" si="28"/>
        <v>70</v>
      </c>
      <c r="K156" s="155">
        <v>72</v>
      </c>
      <c r="L156" s="155">
        <v>67</v>
      </c>
      <c r="M156" s="28">
        <v>68</v>
      </c>
      <c r="N156" s="30"/>
      <c r="O156" s="29">
        <f t="shared" si="29"/>
        <v>69</v>
      </c>
      <c r="P156" s="30">
        <v>40</v>
      </c>
      <c r="Q156" s="167">
        <v>34</v>
      </c>
      <c r="R156" s="28">
        <v>34</v>
      </c>
      <c r="S156" s="29">
        <f t="shared" si="30"/>
        <v>247</v>
      </c>
      <c r="T156" s="34" t="b">
        <f t="shared" si="31"/>
        <v>1</v>
      </c>
      <c r="U156" s="34" t="b">
        <f t="shared" si="32"/>
        <v>1</v>
      </c>
      <c r="V156" s="65" t="b">
        <f t="shared" si="33"/>
        <v>1</v>
      </c>
      <c r="W156" s="65" t="b">
        <f t="shared" si="34"/>
        <v>1</v>
      </c>
      <c r="X156" s="65" t="b">
        <f t="shared" si="35"/>
        <v>0</v>
      </c>
      <c r="Y156" s="65" t="b">
        <f t="shared" si="38"/>
        <v>1</v>
      </c>
      <c r="Z156" s="65" t="b">
        <f t="shared" si="36"/>
        <v>0</v>
      </c>
    </row>
    <row r="157" spans="1:26" s="28" customFormat="1" x14ac:dyDescent="0.25">
      <c r="A157" s="111" t="s">
        <v>532</v>
      </c>
      <c r="B157" s="111" t="s">
        <v>533</v>
      </c>
      <c r="C157" s="111" t="s">
        <v>120</v>
      </c>
      <c r="D157" s="26" t="s">
        <v>23</v>
      </c>
      <c r="E157" s="155">
        <v>36</v>
      </c>
      <c r="F157" s="155">
        <v>37</v>
      </c>
      <c r="G157" s="155">
        <v>33</v>
      </c>
      <c r="H157" s="155">
        <v>37</v>
      </c>
      <c r="I157" s="24">
        <f t="shared" si="27"/>
        <v>35.75</v>
      </c>
      <c r="J157" s="24">
        <f t="shared" si="28"/>
        <v>71.5</v>
      </c>
      <c r="K157" s="155">
        <v>70</v>
      </c>
      <c r="L157" s="155">
        <v>67</v>
      </c>
      <c r="M157" s="28">
        <v>73</v>
      </c>
      <c r="N157" s="30"/>
      <c r="O157" s="29">
        <f t="shared" si="29"/>
        <v>70</v>
      </c>
      <c r="P157" s="30">
        <v>40</v>
      </c>
      <c r="Q157" s="167">
        <v>38</v>
      </c>
      <c r="R157" s="28">
        <v>27</v>
      </c>
      <c r="S157" s="29">
        <f t="shared" si="30"/>
        <v>246.5</v>
      </c>
      <c r="T157" s="34" t="b">
        <f t="shared" si="31"/>
        <v>1</v>
      </c>
      <c r="U157" s="34" t="b">
        <f t="shared" si="32"/>
        <v>1</v>
      </c>
      <c r="V157" s="65" t="b">
        <f t="shared" si="33"/>
        <v>1</v>
      </c>
      <c r="W157" s="65" t="b">
        <f t="shared" si="34"/>
        <v>1</v>
      </c>
      <c r="X157" s="65" t="b">
        <f t="shared" si="35"/>
        <v>0</v>
      </c>
      <c r="Y157" s="65" t="b">
        <f t="shared" si="38"/>
        <v>1</v>
      </c>
      <c r="Z157" s="65" t="b">
        <f t="shared" si="36"/>
        <v>0</v>
      </c>
    </row>
    <row r="158" spans="1:26" s="28" customFormat="1" x14ac:dyDescent="0.25">
      <c r="A158" s="111" t="s">
        <v>282</v>
      </c>
      <c r="B158" s="111" t="s">
        <v>283</v>
      </c>
      <c r="C158" s="111" t="s">
        <v>284</v>
      </c>
      <c r="D158" s="26" t="s">
        <v>20</v>
      </c>
      <c r="E158" s="155">
        <v>37</v>
      </c>
      <c r="F158" s="155">
        <v>37</v>
      </c>
      <c r="G158" s="155">
        <v>38</v>
      </c>
      <c r="H158" s="155">
        <v>39</v>
      </c>
      <c r="I158" s="24">
        <f t="shared" si="27"/>
        <v>37.75</v>
      </c>
      <c r="J158" s="24">
        <f t="shared" si="28"/>
        <v>75.5</v>
      </c>
      <c r="K158" s="155">
        <v>63</v>
      </c>
      <c r="L158" s="155">
        <v>77</v>
      </c>
      <c r="M158" s="28">
        <v>68</v>
      </c>
      <c r="N158" s="30"/>
      <c r="O158" s="29">
        <f t="shared" si="29"/>
        <v>69.33</v>
      </c>
      <c r="P158" s="30">
        <v>20</v>
      </c>
      <c r="Q158" s="167">
        <v>44</v>
      </c>
      <c r="R158" s="28">
        <v>37</v>
      </c>
      <c r="S158" s="29">
        <f t="shared" si="30"/>
        <v>245.83</v>
      </c>
      <c r="T158" s="34" t="b">
        <f t="shared" si="31"/>
        <v>1</v>
      </c>
      <c r="U158" s="34" t="b">
        <f t="shared" si="32"/>
        <v>1</v>
      </c>
      <c r="V158" s="65" t="b">
        <f t="shared" si="33"/>
        <v>0</v>
      </c>
      <c r="W158" s="65" t="b">
        <f t="shared" si="34"/>
        <v>1</v>
      </c>
      <c r="X158" s="65" t="b">
        <f t="shared" si="35"/>
        <v>1</v>
      </c>
      <c r="Y158" s="65" t="b">
        <f t="shared" si="38"/>
        <v>1</v>
      </c>
      <c r="Z158" s="65" t="b">
        <f t="shared" si="36"/>
        <v>0</v>
      </c>
    </row>
    <row r="159" spans="1:26" s="28" customFormat="1" x14ac:dyDescent="0.25">
      <c r="A159" s="111" t="s">
        <v>760</v>
      </c>
      <c r="B159" s="111" t="s">
        <v>761</v>
      </c>
      <c r="C159" s="111" t="s">
        <v>116</v>
      </c>
      <c r="D159" s="26" t="s">
        <v>26</v>
      </c>
      <c r="E159" s="155">
        <v>30</v>
      </c>
      <c r="F159" s="155">
        <v>38</v>
      </c>
      <c r="G159" s="155">
        <v>35</v>
      </c>
      <c r="H159" s="155">
        <v>36</v>
      </c>
      <c r="I159" s="24">
        <f t="shared" si="27"/>
        <v>34.75</v>
      </c>
      <c r="J159" s="24">
        <f t="shared" si="28"/>
        <v>69.5</v>
      </c>
      <c r="K159" s="155">
        <v>55</v>
      </c>
      <c r="L159" s="155">
        <v>54</v>
      </c>
      <c r="M159" s="28">
        <v>58</v>
      </c>
      <c r="N159" s="30"/>
      <c r="O159" s="29">
        <f t="shared" si="29"/>
        <v>55.67</v>
      </c>
      <c r="P159" s="30">
        <v>40</v>
      </c>
      <c r="Q159" s="167">
        <v>35.5</v>
      </c>
      <c r="R159" s="28">
        <v>45</v>
      </c>
      <c r="S159" s="29">
        <f t="shared" si="30"/>
        <v>245.67</v>
      </c>
      <c r="T159" s="34" t="b">
        <f t="shared" si="31"/>
        <v>1</v>
      </c>
      <c r="U159" s="34" t="b">
        <f t="shared" si="32"/>
        <v>0</v>
      </c>
      <c r="V159" s="65" t="b">
        <f t="shared" si="33"/>
        <v>1</v>
      </c>
      <c r="W159" s="65" t="b">
        <f t="shared" si="34"/>
        <v>1</v>
      </c>
      <c r="X159" s="65" t="b">
        <f t="shared" si="35"/>
        <v>1</v>
      </c>
      <c r="Y159" s="65" t="b">
        <f>IF(S159,S159&gt;=200,S159&lt;200)</f>
        <v>1</v>
      </c>
      <c r="Z159" s="65" t="b">
        <f t="shared" si="36"/>
        <v>0</v>
      </c>
    </row>
    <row r="160" spans="1:26" s="28" customFormat="1" x14ac:dyDescent="0.25">
      <c r="A160" s="111" t="s">
        <v>569</v>
      </c>
      <c r="B160" s="111" t="s">
        <v>170</v>
      </c>
      <c r="C160" s="111" t="s">
        <v>181</v>
      </c>
      <c r="D160" s="26" t="s">
        <v>0</v>
      </c>
      <c r="E160" s="155">
        <v>33</v>
      </c>
      <c r="F160" s="155">
        <v>36</v>
      </c>
      <c r="G160" s="155">
        <v>37</v>
      </c>
      <c r="H160" s="155">
        <v>36</v>
      </c>
      <c r="I160" s="24">
        <f t="shared" si="27"/>
        <v>35.5</v>
      </c>
      <c r="J160" s="24">
        <f t="shared" si="28"/>
        <v>71</v>
      </c>
      <c r="K160" s="155">
        <v>59</v>
      </c>
      <c r="L160" s="155">
        <v>54</v>
      </c>
      <c r="M160" s="155">
        <v>66</v>
      </c>
      <c r="N160" s="25"/>
      <c r="O160" s="29">
        <f t="shared" si="29"/>
        <v>59.67</v>
      </c>
      <c r="P160" s="30">
        <v>40</v>
      </c>
      <c r="Q160" s="167">
        <v>31</v>
      </c>
      <c r="R160" s="28">
        <v>43</v>
      </c>
      <c r="S160" s="29">
        <f t="shared" si="30"/>
        <v>244.67</v>
      </c>
      <c r="T160" s="34" t="b">
        <f t="shared" si="31"/>
        <v>1</v>
      </c>
      <c r="U160" s="34" t="b">
        <f t="shared" si="32"/>
        <v>1</v>
      </c>
      <c r="V160" s="65" t="b">
        <f t="shared" si="33"/>
        <v>1</v>
      </c>
      <c r="W160" s="65" t="b">
        <f t="shared" si="34"/>
        <v>0</v>
      </c>
      <c r="X160" s="65" t="b">
        <f t="shared" si="35"/>
        <v>1</v>
      </c>
      <c r="Y160" s="65" t="b">
        <f>IF(S160,S160&gt;=207,S160&lt;207)</f>
        <v>1</v>
      </c>
      <c r="Z160" s="65" t="b">
        <f t="shared" si="36"/>
        <v>0</v>
      </c>
    </row>
    <row r="161" spans="1:26" s="28" customFormat="1" x14ac:dyDescent="0.25">
      <c r="A161" s="111" t="s">
        <v>571</v>
      </c>
      <c r="B161" s="111" t="s">
        <v>572</v>
      </c>
      <c r="C161" s="111" t="s">
        <v>164</v>
      </c>
      <c r="D161" s="26" t="s">
        <v>0</v>
      </c>
      <c r="E161" s="155">
        <v>33</v>
      </c>
      <c r="F161" s="155">
        <v>35</v>
      </c>
      <c r="G161" s="155">
        <v>37</v>
      </c>
      <c r="H161" s="155">
        <v>36</v>
      </c>
      <c r="I161" s="24">
        <f t="shared" si="27"/>
        <v>35.25</v>
      </c>
      <c r="J161" s="24">
        <f t="shared" si="28"/>
        <v>70.5</v>
      </c>
      <c r="K161" s="155">
        <v>59</v>
      </c>
      <c r="L161" s="155">
        <v>58</v>
      </c>
      <c r="M161" s="28">
        <v>67</v>
      </c>
      <c r="N161" s="25"/>
      <c r="O161" s="29">
        <f t="shared" si="29"/>
        <v>61.33</v>
      </c>
      <c r="P161" s="30">
        <v>40</v>
      </c>
      <c r="Q161" s="167">
        <v>40</v>
      </c>
      <c r="R161" s="28">
        <v>32</v>
      </c>
      <c r="S161" s="29">
        <f t="shared" si="30"/>
        <v>243.83</v>
      </c>
      <c r="T161" s="34" t="b">
        <f t="shared" si="31"/>
        <v>1</v>
      </c>
      <c r="U161" s="34" t="b">
        <f t="shared" si="32"/>
        <v>1</v>
      </c>
      <c r="V161" s="65" t="b">
        <f t="shared" si="33"/>
        <v>1</v>
      </c>
      <c r="W161" s="65" t="b">
        <f t="shared" si="34"/>
        <v>1</v>
      </c>
      <c r="X161" s="65" t="b">
        <f t="shared" si="35"/>
        <v>0</v>
      </c>
      <c r="Y161" s="65" t="b">
        <f>IF(S161,S161&gt;=207,S161&lt;207)</f>
        <v>1</v>
      </c>
      <c r="Z161" s="65" t="b">
        <f t="shared" si="36"/>
        <v>0</v>
      </c>
    </row>
    <row r="162" spans="1:26" s="28" customFormat="1" x14ac:dyDescent="0.25">
      <c r="A162" s="111" t="s">
        <v>786</v>
      </c>
      <c r="B162" s="111" t="s">
        <v>578</v>
      </c>
      <c r="C162" s="111" t="s">
        <v>146</v>
      </c>
      <c r="D162" s="26" t="s">
        <v>26</v>
      </c>
      <c r="E162" s="155">
        <v>32</v>
      </c>
      <c r="F162" s="155">
        <v>37</v>
      </c>
      <c r="G162" s="155">
        <v>38</v>
      </c>
      <c r="H162" s="155">
        <v>37</v>
      </c>
      <c r="I162" s="24">
        <f t="shared" si="27"/>
        <v>36</v>
      </c>
      <c r="J162" s="24">
        <f t="shared" si="28"/>
        <v>72</v>
      </c>
      <c r="K162" s="155">
        <v>7</v>
      </c>
      <c r="L162" s="155">
        <v>73</v>
      </c>
      <c r="M162" s="28">
        <v>71</v>
      </c>
      <c r="N162" s="30"/>
      <c r="O162" s="29">
        <f t="shared" si="29"/>
        <v>50.33</v>
      </c>
      <c r="P162" s="30">
        <v>40</v>
      </c>
      <c r="Q162" s="167">
        <v>38.5</v>
      </c>
      <c r="R162" s="28">
        <v>43</v>
      </c>
      <c r="S162" s="29">
        <f t="shared" si="30"/>
        <v>243.83</v>
      </c>
      <c r="T162" s="34" t="b">
        <f t="shared" si="31"/>
        <v>1</v>
      </c>
      <c r="U162" s="34" t="b">
        <f t="shared" si="32"/>
        <v>0</v>
      </c>
      <c r="V162" s="65" t="b">
        <f t="shared" si="33"/>
        <v>1</v>
      </c>
      <c r="W162" s="65" t="b">
        <f t="shared" si="34"/>
        <v>1</v>
      </c>
      <c r="X162" s="65" t="b">
        <f t="shared" si="35"/>
        <v>1</v>
      </c>
      <c r="Y162" s="65" t="b">
        <f>IF(S162,S162&gt;=200,S162&lt;200)</f>
        <v>1</v>
      </c>
      <c r="Z162" s="65" t="b">
        <f t="shared" si="36"/>
        <v>0</v>
      </c>
    </row>
    <row r="163" spans="1:26" s="28" customFormat="1" x14ac:dyDescent="0.25">
      <c r="A163" s="111" t="s">
        <v>688</v>
      </c>
      <c r="B163" s="111" t="s">
        <v>689</v>
      </c>
      <c r="C163" s="111" t="s">
        <v>120</v>
      </c>
      <c r="D163" s="26" t="s">
        <v>25</v>
      </c>
      <c r="E163" s="155">
        <v>32</v>
      </c>
      <c r="F163" s="155">
        <v>35</v>
      </c>
      <c r="G163" s="155">
        <v>33</v>
      </c>
      <c r="H163" s="155">
        <v>38</v>
      </c>
      <c r="I163" s="24">
        <f t="shared" si="27"/>
        <v>34.5</v>
      </c>
      <c r="J163" s="24">
        <f t="shared" si="28"/>
        <v>69</v>
      </c>
      <c r="K163" s="155">
        <v>51</v>
      </c>
      <c r="L163" s="155">
        <v>66</v>
      </c>
      <c r="M163" s="28">
        <v>68</v>
      </c>
      <c r="N163" s="30"/>
      <c r="O163" s="29">
        <f t="shared" si="29"/>
        <v>61.67</v>
      </c>
      <c r="P163" s="30">
        <v>30</v>
      </c>
      <c r="Q163" s="167">
        <v>39.5</v>
      </c>
      <c r="R163" s="30">
        <v>43</v>
      </c>
      <c r="S163" s="29">
        <f t="shared" si="30"/>
        <v>243.17</v>
      </c>
      <c r="T163" s="34" t="b">
        <f t="shared" si="31"/>
        <v>1</v>
      </c>
      <c r="U163" s="34" t="b">
        <f t="shared" si="32"/>
        <v>1</v>
      </c>
      <c r="V163" s="65" t="b">
        <f t="shared" si="33"/>
        <v>0</v>
      </c>
      <c r="W163" s="65" t="b">
        <f t="shared" si="34"/>
        <v>1</v>
      </c>
      <c r="X163" s="65" t="b">
        <f t="shared" si="35"/>
        <v>1</v>
      </c>
      <c r="Y163" s="65" t="b">
        <f>IF(S163,S163&gt;=207,S163&lt;207)</f>
        <v>1</v>
      </c>
      <c r="Z163" s="65" t="b">
        <f t="shared" si="36"/>
        <v>0</v>
      </c>
    </row>
    <row r="164" spans="1:26" s="28" customFormat="1" x14ac:dyDescent="0.25">
      <c r="A164" s="151" t="s">
        <v>823</v>
      </c>
      <c r="B164" s="111" t="s">
        <v>195</v>
      </c>
      <c r="C164" s="111" t="s">
        <v>196</v>
      </c>
      <c r="D164" s="26" t="s">
        <v>19</v>
      </c>
      <c r="E164" s="155">
        <v>28</v>
      </c>
      <c r="F164" s="155">
        <v>37</v>
      </c>
      <c r="G164" s="155">
        <v>35</v>
      </c>
      <c r="H164" s="155">
        <v>38</v>
      </c>
      <c r="I164" s="24">
        <f t="shared" si="27"/>
        <v>34.5</v>
      </c>
      <c r="J164" s="24">
        <f t="shared" si="28"/>
        <v>69</v>
      </c>
      <c r="K164" s="155">
        <v>62</v>
      </c>
      <c r="L164" s="155">
        <v>63</v>
      </c>
      <c r="M164" s="28">
        <v>73</v>
      </c>
      <c r="N164" s="30"/>
      <c r="O164" s="29">
        <f t="shared" si="29"/>
        <v>66</v>
      </c>
      <c r="P164" s="30">
        <v>20</v>
      </c>
      <c r="Q164" s="30">
        <v>43</v>
      </c>
      <c r="R164" s="28">
        <v>43</v>
      </c>
      <c r="S164" s="29">
        <f t="shared" si="30"/>
        <v>241</v>
      </c>
      <c r="T164" s="34" t="b">
        <f t="shared" si="31"/>
        <v>1</v>
      </c>
      <c r="U164" s="34" t="b">
        <f t="shared" si="32"/>
        <v>1</v>
      </c>
      <c r="V164" s="65" t="b">
        <f t="shared" si="33"/>
        <v>0</v>
      </c>
      <c r="W164" s="65" t="b">
        <f t="shared" si="34"/>
        <v>1</v>
      </c>
      <c r="X164" s="65" t="b">
        <f t="shared" si="35"/>
        <v>1</v>
      </c>
      <c r="Y164" s="65" t="b">
        <f>IF(S164,S164&gt;=207,S164&lt;207)</f>
        <v>1</v>
      </c>
      <c r="Z164" s="65" t="b">
        <f t="shared" si="36"/>
        <v>0</v>
      </c>
    </row>
    <row r="165" spans="1:26" s="28" customFormat="1" x14ac:dyDescent="0.25">
      <c r="A165" s="111" t="s">
        <v>107</v>
      </c>
      <c r="B165" s="111" t="s">
        <v>108</v>
      </c>
      <c r="C165" s="111" t="s">
        <v>109</v>
      </c>
      <c r="D165" s="26" t="s">
        <v>16</v>
      </c>
      <c r="E165" s="155">
        <v>29</v>
      </c>
      <c r="F165" s="155">
        <v>35</v>
      </c>
      <c r="G165" s="155">
        <v>26</v>
      </c>
      <c r="H165" s="155">
        <v>36</v>
      </c>
      <c r="I165" s="24">
        <f t="shared" si="27"/>
        <v>31.5</v>
      </c>
      <c r="J165" s="24">
        <f t="shared" si="28"/>
        <v>63</v>
      </c>
      <c r="K165" s="155">
        <v>65</v>
      </c>
      <c r="L165" s="155">
        <v>75</v>
      </c>
      <c r="M165" s="28">
        <v>72</v>
      </c>
      <c r="N165" s="30"/>
      <c r="O165" s="29">
        <f t="shared" si="29"/>
        <v>70.67</v>
      </c>
      <c r="P165" s="30">
        <v>30</v>
      </c>
      <c r="Q165" s="30">
        <v>36</v>
      </c>
      <c r="R165" s="28">
        <v>41</v>
      </c>
      <c r="S165" s="29">
        <f t="shared" si="30"/>
        <v>240.67</v>
      </c>
      <c r="T165" s="34" t="b">
        <f t="shared" si="31"/>
        <v>1</v>
      </c>
      <c r="U165" s="34" t="b">
        <f t="shared" si="32"/>
        <v>1</v>
      </c>
      <c r="V165" s="65" t="b">
        <f t="shared" si="33"/>
        <v>0</v>
      </c>
      <c r="W165" s="65" t="b">
        <f t="shared" si="34"/>
        <v>1</v>
      </c>
      <c r="X165" s="65" t="b">
        <f t="shared" si="35"/>
        <v>1</v>
      </c>
      <c r="Y165" s="65" t="b">
        <f>IF(S165,S165&gt;=207,S165&lt;207)</f>
        <v>1</v>
      </c>
      <c r="Z165" s="65" t="b">
        <f t="shared" si="36"/>
        <v>0</v>
      </c>
    </row>
    <row r="166" spans="1:26" s="28" customFormat="1" x14ac:dyDescent="0.25">
      <c r="A166" s="111" t="s">
        <v>359</v>
      </c>
      <c r="B166" s="111" t="s">
        <v>360</v>
      </c>
      <c r="C166" s="111" t="s">
        <v>196</v>
      </c>
      <c r="D166" s="26" t="s">
        <v>21</v>
      </c>
      <c r="E166" s="155">
        <v>32</v>
      </c>
      <c r="F166" s="155">
        <v>31</v>
      </c>
      <c r="G166" s="155">
        <v>37</v>
      </c>
      <c r="H166" s="155">
        <v>38</v>
      </c>
      <c r="I166" s="24">
        <f t="shared" si="27"/>
        <v>34.5</v>
      </c>
      <c r="J166" s="24">
        <f t="shared" si="28"/>
        <v>69</v>
      </c>
      <c r="K166" s="155">
        <v>66</v>
      </c>
      <c r="L166" s="155">
        <v>68</v>
      </c>
      <c r="M166" s="28">
        <v>64</v>
      </c>
      <c r="N166" s="30"/>
      <c r="O166" s="29">
        <f t="shared" si="29"/>
        <v>66</v>
      </c>
      <c r="P166" s="30">
        <v>40</v>
      </c>
      <c r="Q166" s="167">
        <v>31.5</v>
      </c>
      <c r="R166" s="28">
        <v>33</v>
      </c>
      <c r="S166" s="29">
        <f t="shared" si="30"/>
        <v>239.5</v>
      </c>
      <c r="T166" s="34" t="b">
        <f t="shared" si="31"/>
        <v>1</v>
      </c>
      <c r="U166" s="34" t="b">
        <f t="shared" si="32"/>
        <v>1</v>
      </c>
      <c r="V166" s="65" t="b">
        <f t="shared" si="33"/>
        <v>1</v>
      </c>
      <c r="W166" s="65" t="b">
        <f t="shared" si="34"/>
        <v>0</v>
      </c>
      <c r="X166" s="65" t="b">
        <f t="shared" si="35"/>
        <v>0</v>
      </c>
      <c r="Y166" s="65" t="b">
        <f>IF(S166,S166&gt;=207,S166&lt;207)</f>
        <v>1</v>
      </c>
      <c r="Z166" s="65" t="b">
        <f t="shared" si="36"/>
        <v>0</v>
      </c>
    </row>
    <row r="167" spans="1:26" s="28" customFormat="1" x14ac:dyDescent="0.25">
      <c r="A167" s="111" t="s">
        <v>320</v>
      </c>
      <c r="B167" s="111" t="s">
        <v>321</v>
      </c>
      <c r="C167" s="111" t="s">
        <v>146</v>
      </c>
      <c r="D167" s="26" t="s">
        <v>20</v>
      </c>
      <c r="E167" s="155">
        <v>31</v>
      </c>
      <c r="F167" s="155">
        <v>31</v>
      </c>
      <c r="G167" s="155">
        <v>34</v>
      </c>
      <c r="H167" s="155">
        <v>34</v>
      </c>
      <c r="I167" s="24">
        <f t="shared" si="27"/>
        <v>32.5</v>
      </c>
      <c r="J167" s="24">
        <f t="shared" si="28"/>
        <v>65</v>
      </c>
      <c r="K167" s="155">
        <v>64.5</v>
      </c>
      <c r="L167" s="155">
        <v>69</v>
      </c>
      <c r="M167" s="28">
        <v>59</v>
      </c>
      <c r="N167" s="30"/>
      <c r="O167" s="29">
        <f t="shared" si="29"/>
        <v>64.17</v>
      </c>
      <c r="P167" s="30">
        <v>40</v>
      </c>
      <c r="Q167" s="167">
        <v>36</v>
      </c>
      <c r="R167" s="28">
        <v>34</v>
      </c>
      <c r="S167" s="29">
        <f t="shared" si="30"/>
        <v>239.17</v>
      </c>
      <c r="T167" s="34" t="b">
        <f t="shared" si="31"/>
        <v>1</v>
      </c>
      <c r="U167" s="34" t="b">
        <f t="shared" si="32"/>
        <v>1</v>
      </c>
      <c r="V167" s="65" t="b">
        <f t="shared" si="33"/>
        <v>1</v>
      </c>
      <c r="W167" s="65" t="b">
        <f t="shared" si="34"/>
        <v>1</v>
      </c>
      <c r="X167" s="65" t="b">
        <f t="shared" si="35"/>
        <v>0</v>
      </c>
      <c r="Y167" s="65" t="b">
        <f>IF(S167,S167&gt;=207,S167&lt;207)</f>
        <v>1</v>
      </c>
      <c r="Z167" s="65" t="b">
        <f t="shared" si="36"/>
        <v>0</v>
      </c>
    </row>
    <row r="168" spans="1:26" s="28" customFormat="1" x14ac:dyDescent="0.25">
      <c r="A168" s="111" t="s">
        <v>258</v>
      </c>
      <c r="B168" s="111" t="s">
        <v>758</v>
      </c>
      <c r="C168" s="111" t="s">
        <v>109</v>
      </c>
      <c r="D168" s="26" t="s">
        <v>26</v>
      </c>
      <c r="E168" s="155">
        <v>32</v>
      </c>
      <c r="F168" s="155">
        <v>40</v>
      </c>
      <c r="G168" s="155">
        <v>36</v>
      </c>
      <c r="H168" s="155">
        <v>36</v>
      </c>
      <c r="I168" s="24">
        <f t="shared" si="27"/>
        <v>36</v>
      </c>
      <c r="J168" s="24">
        <f t="shared" si="28"/>
        <v>72</v>
      </c>
      <c r="K168" s="155">
        <v>59</v>
      </c>
      <c r="L168" s="155">
        <v>61</v>
      </c>
      <c r="M168" s="28">
        <v>69</v>
      </c>
      <c r="N168" s="30"/>
      <c r="O168" s="29">
        <f t="shared" si="29"/>
        <v>63</v>
      </c>
      <c r="P168" s="30">
        <v>40</v>
      </c>
      <c r="Q168" s="167">
        <v>29</v>
      </c>
      <c r="R168" s="28">
        <v>35</v>
      </c>
      <c r="S168" s="29">
        <f t="shared" si="30"/>
        <v>239</v>
      </c>
      <c r="T168" s="34" t="b">
        <f t="shared" si="31"/>
        <v>1</v>
      </c>
      <c r="U168" s="34" t="b">
        <f t="shared" si="32"/>
        <v>1</v>
      </c>
      <c r="V168" s="65" t="b">
        <f t="shared" si="33"/>
        <v>1</v>
      </c>
      <c r="W168" s="65" t="b">
        <f t="shared" si="34"/>
        <v>0</v>
      </c>
      <c r="X168" s="65" t="b">
        <f t="shared" si="35"/>
        <v>1</v>
      </c>
      <c r="Y168" s="65" t="b">
        <f>IF(S168,S168&gt;=200,S168&lt;200)</f>
        <v>1</v>
      </c>
      <c r="Z168" s="65" t="b">
        <f t="shared" si="36"/>
        <v>0</v>
      </c>
    </row>
    <row r="169" spans="1:26" s="28" customFormat="1" x14ac:dyDescent="0.25">
      <c r="A169" s="111" t="s">
        <v>557</v>
      </c>
      <c r="B169" s="111" t="s">
        <v>558</v>
      </c>
      <c r="C169" s="111" t="s">
        <v>136</v>
      </c>
      <c r="D169" s="26" t="s">
        <v>0</v>
      </c>
      <c r="E169" s="155">
        <v>28</v>
      </c>
      <c r="F169" s="155">
        <v>36</v>
      </c>
      <c r="G169" s="155">
        <v>34</v>
      </c>
      <c r="H169" s="155">
        <v>35</v>
      </c>
      <c r="I169" s="24">
        <f t="shared" si="27"/>
        <v>33.25</v>
      </c>
      <c r="J169" s="24">
        <f t="shared" si="28"/>
        <v>66.5</v>
      </c>
      <c r="K169" s="155">
        <v>0</v>
      </c>
      <c r="L169" s="155">
        <v>71</v>
      </c>
      <c r="M169" s="28">
        <v>74</v>
      </c>
      <c r="N169" s="30"/>
      <c r="O169" s="29">
        <f t="shared" si="29"/>
        <v>48.33</v>
      </c>
      <c r="P169" s="30">
        <v>40</v>
      </c>
      <c r="Q169" s="167">
        <v>43</v>
      </c>
      <c r="R169" s="28">
        <v>41</v>
      </c>
      <c r="S169" s="29">
        <f t="shared" si="30"/>
        <v>238.83</v>
      </c>
      <c r="T169" s="34" t="b">
        <f t="shared" si="31"/>
        <v>1</v>
      </c>
      <c r="U169" s="34" t="b">
        <f t="shared" si="32"/>
        <v>0</v>
      </c>
      <c r="V169" s="65" t="b">
        <f t="shared" si="33"/>
        <v>1</v>
      </c>
      <c r="W169" s="65" t="b">
        <f t="shared" si="34"/>
        <v>1</v>
      </c>
      <c r="X169" s="65" t="b">
        <f t="shared" si="35"/>
        <v>1</v>
      </c>
      <c r="Y169" s="65" t="b">
        <f>IF(S169,S169&gt;=207,S169&lt;207)</f>
        <v>1</v>
      </c>
      <c r="Z169" s="65" t="b">
        <f t="shared" si="36"/>
        <v>0</v>
      </c>
    </row>
    <row r="170" spans="1:26" s="28" customFormat="1" x14ac:dyDescent="0.25">
      <c r="A170" s="111" t="s">
        <v>454</v>
      </c>
      <c r="B170" s="111" t="s">
        <v>455</v>
      </c>
      <c r="C170" s="111" t="s">
        <v>113</v>
      </c>
      <c r="D170" s="26" t="s">
        <v>22</v>
      </c>
      <c r="E170" s="155">
        <v>36</v>
      </c>
      <c r="F170" s="155">
        <v>38</v>
      </c>
      <c r="G170" s="155">
        <v>37</v>
      </c>
      <c r="H170" s="155">
        <v>36</v>
      </c>
      <c r="I170" s="24">
        <f t="shared" si="27"/>
        <v>36.75</v>
      </c>
      <c r="J170" s="24">
        <f t="shared" si="28"/>
        <v>73.5</v>
      </c>
      <c r="K170" s="155">
        <v>61</v>
      </c>
      <c r="L170" s="155">
        <v>57</v>
      </c>
      <c r="M170" s="28">
        <v>64</v>
      </c>
      <c r="N170" s="30"/>
      <c r="O170" s="29">
        <f t="shared" si="29"/>
        <v>60.67</v>
      </c>
      <c r="P170" s="30">
        <v>30</v>
      </c>
      <c r="Q170" s="167">
        <v>36.5</v>
      </c>
      <c r="R170" s="28">
        <v>38</v>
      </c>
      <c r="S170" s="29">
        <f t="shared" si="30"/>
        <v>238.67</v>
      </c>
      <c r="T170" s="34" t="b">
        <f t="shared" si="31"/>
        <v>1</v>
      </c>
      <c r="U170" s="34" t="b">
        <f t="shared" si="32"/>
        <v>1</v>
      </c>
      <c r="V170" s="65" t="b">
        <f t="shared" si="33"/>
        <v>0</v>
      </c>
      <c r="W170" s="65" t="b">
        <f t="shared" si="34"/>
        <v>1</v>
      </c>
      <c r="X170" s="65" t="b">
        <f t="shared" si="35"/>
        <v>1</v>
      </c>
      <c r="Y170" s="65" t="b">
        <f>IF(S170,S170&gt;=207,S170&lt;207)</f>
        <v>1</v>
      </c>
      <c r="Z170" s="65" t="b">
        <f t="shared" si="36"/>
        <v>0</v>
      </c>
    </row>
    <row r="171" spans="1:26" s="28" customFormat="1" x14ac:dyDescent="0.25">
      <c r="A171" s="151" t="s">
        <v>226</v>
      </c>
      <c r="B171" s="151" t="s">
        <v>227</v>
      </c>
      <c r="C171" s="151" t="s">
        <v>116</v>
      </c>
      <c r="D171" s="26" t="s">
        <v>19</v>
      </c>
      <c r="E171" s="155">
        <v>28</v>
      </c>
      <c r="F171" s="155">
        <v>39</v>
      </c>
      <c r="G171" s="155">
        <v>34</v>
      </c>
      <c r="H171" s="155">
        <v>37</v>
      </c>
      <c r="I171" s="24">
        <f t="shared" si="27"/>
        <v>34.5</v>
      </c>
      <c r="J171" s="24">
        <f t="shared" si="28"/>
        <v>69</v>
      </c>
      <c r="K171" s="155">
        <v>54</v>
      </c>
      <c r="L171" s="155">
        <v>61</v>
      </c>
      <c r="M171" s="28">
        <v>66</v>
      </c>
      <c r="N171" s="30"/>
      <c r="O171" s="29">
        <f t="shared" si="29"/>
        <v>60.33</v>
      </c>
      <c r="P171" s="30">
        <v>30</v>
      </c>
      <c r="Q171" s="30">
        <v>33</v>
      </c>
      <c r="R171" s="28">
        <v>46</v>
      </c>
      <c r="S171" s="29">
        <f t="shared" si="30"/>
        <v>238.33</v>
      </c>
      <c r="T171" s="34" t="b">
        <f t="shared" si="31"/>
        <v>1</v>
      </c>
      <c r="U171" s="34" t="b">
        <f t="shared" si="32"/>
        <v>1</v>
      </c>
      <c r="V171" s="65" t="b">
        <f t="shared" si="33"/>
        <v>0</v>
      </c>
      <c r="W171" s="65" t="b">
        <f t="shared" si="34"/>
        <v>1</v>
      </c>
      <c r="X171" s="65" t="b">
        <f t="shared" si="35"/>
        <v>1</v>
      </c>
      <c r="Y171" s="65" t="b">
        <f>IF(S171,S171&gt;=207,S171&lt;207)</f>
        <v>1</v>
      </c>
      <c r="Z171" s="65" t="b">
        <f t="shared" si="36"/>
        <v>0</v>
      </c>
    </row>
    <row r="172" spans="1:26" s="28" customFormat="1" x14ac:dyDescent="0.25">
      <c r="A172" s="111" t="s">
        <v>594</v>
      </c>
      <c r="B172" s="111" t="s">
        <v>595</v>
      </c>
      <c r="C172" s="111" t="s">
        <v>164</v>
      </c>
      <c r="D172" s="26" t="s">
        <v>0</v>
      </c>
      <c r="E172" s="155">
        <v>36</v>
      </c>
      <c r="F172" s="155">
        <v>36</v>
      </c>
      <c r="G172" s="155">
        <v>38</v>
      </c>
      <c r="H172" s="155">
        <v>37</v>
      </c>
      <c r="I172" s="24">
        <f t="shared" si="27"/>
        <v>36.75</v>
      </c>
      <c r="J172" s="24">
        <f t="shared" si="28"/>
        <v>73.5</v>
      </c>
      <c r="K172" s="155">
        <v>69</v>
      </c>
      <c r="L172" s="155">
        <v>76</v>
      </c>
      <c r="M172" s="28">
        <v>70</v>
      </c>
      <c r="N172" s="30"/>
      <c r="O172" s="29">
        <f t="shared" si="29"/>
        <v>71.67</v>
      </c>
      <c r="P172" s="30">
        <v>20</v>
      </c>
      <c r="Q172" s="167">
        <v>39</v>
      </c>
      <c r="R172" s="28">
        <v>34</v>
      </c>
      <c r="S172" s="29">
        <f t="shared" si="30"/>
        <v>238.17</v>
      </c>
      <c r="T172" s="34" t="b">
        <f t="shared" si="31"/>
        <v>1</v>
      </c>
      <c r="U172" s="34" t="b">
        <f t="shared" si="32"/>
        <v>1</v>
      </c>
      <c r="V172" s="65" t="b">
        <f t="shared" si="33"/>
        <v>0</v>
      </c>
      <c r="W172" s="65" t="b">
        <f t="shared" si="34"/>
        <v>1</v>
      </c>
      <c r="X172" s="65" t="b">
        <f t="shared" si="35"/>
        <v>0</v>
      </c>
      <c r="Y172" s="65" t="b">
        <f>IF(S172,S172&gt;=207,S172&lt;207)</f>
        <v>1</v>
      </c>
      <c r="Z172" s="65" t="b">
        <f t="shared" si="36"/>
        <v>0</v>
      </c>
    </row>
    <row r="173" spans="1:26" s="28" customFormat="1" x14ac:dyDescent="0.25">
      <c r="A173" s="111" t="s">
        <v>775</v>
      </c>
      <c r="B173" s="111" t="s">
        <v>209</v>
      </c>
      <c r="C173" s="111" t="s">
        <v>149</v>
      </c>
      <c r="D173" s="26" t="s">
        <v>26</v>
      </c>
      <c r="E173" s="155">
        <v>33</v>
      </c>
      <c r="F173" s="155">
        <v>38</v>
      </c>
      <c r="G173" s="155">
        <v>36</v>
      </c>
      <c r="H173" s="155">
        <v>35</v>
      </c>
      <c r="I173" s="24">
        <f t="shared" si="27"/>
        <v>35.5</v>
      </c>
      <c r="J173" s="24">
        <f t="shared" si="28"/>
        <v>71</v>
      </c>
      <c r="K173" s="155">
        <v>64</v>
      </c>
      <c r="L173" s="155">
        <v>68</v>
      </c>
      <c r="M173" s="28">
        <v>62</v>
      </c>
      <c r="N173" s="30"/>
      <c r="O173" s="29">
        <f t="shared" si="29"/>
        <v>64.67</v>
      </c>
      <c r="P173" s="30">
        <v>30</v>
      </c>
      <c r="Q173" s="167">
        <v>30.5</v>
      </c>
      <c r="R173" s="28">
        <v>42</v>
      </c>
      <c r="S173" s="29">
        <f t="shared" si="30"/>
        <v>238.17</v>
      </c>
      <c r="T173" s="34" t="b">
        <f t="shared" si="31"/>
        <v>1</v>
      </c>
      <c r="U173" s="34" t="b">
        <f t="shared" si="32"/>
        <v>1</v>
      </c>
      <c r="V173" s="65" t="b">
        <f t="shared" si="33"/>
        <v>0</v>
      </c>
      <c r="W173" s="65" t="b">
        <f t="shared" si="34"/>
        <v>0</v>
      </c>
      <c r="X173" s="65" t="b">
        <f t="shared" si="35"/>
        <v>1</v>
      </c>
      <c r="Y173" s="65" t="b">
        <f>IF(S173,S173&gt;=200,S173&lt;200)</f>
        <v>1</v>
      </c>
      <c r="Z173" s="65" t="b">
        <f t="shared" si="36"/>
        <v>0</v>
      </c>
    </row>
    <row r="174" spans="1:26" s="28" customFormat="1" x14ac:dyDescent="0.25">
      <c r="A174" s="111" t="s">
        <v>768</v>
      </c>
      <c r="B174" s="111" t="s">
        <v>366</v>
      </c>
      <c r="C174" s="111" t="s">
        <v>136</v>
      </c>
      <c r="D174" s="26" t="s">
        <v>26</v>
      </c>
      <c r="E174" s="155">
        <v>30</v>
      </c>
      <c r="F174" s="155">
        <v>38</v>
      </c>
      <c r="G174" s="155">
        <v>35</v>
      </c>
      <c r="H174" s="155">
        <v>35</v>
      </c>
      <c r="I174" s="24">
        <f t="shared" si="27"/>
        <v>34.5</v>
      </c>
      <c r="J174" s="24">
        <f t="shared" si="28"/>
        <v>69</v>
      </c>
      <c r="K174" s="155">
        <v>55</v>
      </c>
      <c r="L174" s="155">
        <v>74</v>
      </c>
      <c r="M174" s="28">
        <v>68</v>
      </c>
      <c r="N174" s="30"/>
      <c r="O174" s="29">
        <f t="shared" si="29"/>
        <v>65.67</v>
      </c>
      <c r="P174" s="30">
        <v>30</v>
      </c>
      <c r="Q174" s="167">
        <v>37</v>
      </c>
      <c r="R174" s="28">
        <v>36</v>
      </c>
      <c r="S174" s="29">
        <f t="shared" si="30"/>
        <v>237.67</v>
      </c>
      <c r="T174" s="34" t="b">
        <f t="shared" si="31"/>
        <v>1</v>
      </c>
      <c r="U174" s="34" t="b">
        <f t="shared" si="32"/>
        <v>1</v>
      </c>
      <c r="V174" s="65" t="b">
        <f t="shared" si="33"/>
        <v>0</v>
      </c>
      <c r="W174" s="65" t="b">
        <f t="shared" si="34"/>
        <v>1</v>
      </c>
      <c r="X174" s="65" t="b">
        <f t="shared" si="35"/>
        <v>1</v>
      </c>
      <c r="Y174" s="65" t="b">
        <f>IF(S174,S174&gt;=200,S174&lt;200)</f>
        <v>1</v>
      </c>
      <c r="Z174" s="65" t="b">
        <f t="shared" si="36"/>
        <v>0</v>
      </c>
    </row>
    <row r="175" spans="1:26" s="28" customFormat="1" x14ac:dyDescent="0.25">
      <c r="A175" t="s">
        <v>777</v>
      </c>
      <c r="B175" t="s">
        <v>778</v>
      </c>
      <c r="C175" t="s">
        <v>128</v>
      </c>
      <c r="D175" s="26" t="s">
        <v>26</v>
      </c>
      <c r="E175" s="155">
        <v>30</v>
      </c>
      <c r="F175" s="155">
        <v>34</v>
      </c>
      <c r="G175" s="155">
        <v>35</v>
      </c>
      <c r="H175" s="155">
        <v>39</v>
      </c>
      <c r="I175" s="24">
        <f t="shared" si="27"/>
        <v>34.5</v>
      </c>
      <c r="J175" s="24">
        <f t="shared" si="28"/>
        <v>69</v>
      </c>
      <c r="K175" s="155">
        <v>56</v>
      </c>
      <c r="L175" s="155">
        <v>59</v>
      </c>
      <c r="M175" s="28">
        <v>52</v>
      </c>
      <c r="N175" s="30"/>
      <c r="O175" s="29">
        <f t="shared" si="29"/>
        <v>55.67</v>
      </c>
      <c r="P175" s="30">
        <v>40</v>
      </c>
      <c r="Q175" s="167">
        <v>33</v>
      </c>
      <c r="R175" s="28">
        <v>40</v>
      </c>
      <c r="S175" s="29">
        <f t="shared" si="30"/>
        <v>237.67</v>
      </c>
      <c r="T175" s="34" t="b">
        <f t="shared" si="31"/>
        <v>1</v>
      </c>
      <c r="U175" s="34" t="b">
        <f t="shared" si="32"/>
        <v>0</v>
      </c>
      <c r="V175" s="65" t="b">
        <f t="shared" si="33"/>
        <v>1</v>
      </c>
      <c r="W175" s="65" t="b">
        <f t="shared" si="34"/>
        <v>1</v>
      </c>
      <c r="X175" s="65" t="b">
        <f t="shared" si="35"/>
        <v>1</v>
      </c>
      <c r="Y175" s="65" t="b">
        <f>IF(S175,S175&gt;=200,S175&lt;200)</f>
        <v>1</v>
      </c>
      <c r="Z175" s="65" t="b">
        <f t="shared" si="36"/>
        <v>0</v>
      </c>
    </row>
    <row r="176" spans="1:26" s="28" customFormat="1" x14ac:dyDescent="0.25">
      <c r="A176" s="111" t="s">
        <v>749</v>
      </c>
      <c r="B176" s="111" t="s">
        <v>750</v>
      </c>
      <c r="C176" s="111" t="s">
        <v>116</v>
      </c>
      <c r="D176" s="26" t="s">
        <v>25</v>
      </c>
      <c r="E176" s="155">
        <v>34</v>
      </c>
      <c r="F176" s="155">
        <v>29</v>
      </c>
      <c r="G176" s="155">
        <v>36</v>
      </c>
      <c r="H176" s="155">
        <v>34</v>
      </c>
      <c r="I176" s="24">
        <f t="shared" si="27"/>
        <v>33.25</v>
      </c>
      <c r="J176" s="24">
        <f t="shared" si="28"/>
        <v>66.5</v>
      </c>
      <c r="K176" s="155">
        <v>62</v>
      </c>
      <c r="L176" s="155">
        <v>45</v>
      </c>
      <c r="M176" s="28">
        <v>58</v>
      </c>
      <c r="N176" s="30"/>
      <c r="O176" s="29">
        <f t="shared" si="29"/>
        <v>55</v>
      </c>
      <c r="P176" s="30">
        <v>40</v>
      </c>
      <c r="Q176" s="167">
        <v>31</v>
      </c>
      <c r="R176" s="28">
        <v>45</v>
      </c>
      <c r="S176" s="29">
        <f t="shared" si="30"/>
        <v>237.5</v>
      </c>
      <c r="T176" s="34" t="b">
        <f t="shared" si="31"/>
        <v>1</v>
      </c>
      <c r="U176" s="34" t="b">
        <f t="shared" si="32"/>
        <v>0</v>
      </c>
      <c r="V176" s="65" t="b">
        <f t="shared" si="33"/>
        <v>1</v>
      </c>
      <c r="W176" s="65" t="b">
        <f t="shared" si="34"/>
        <v>0</v>
      </c>
      <c r="X176" s="65" t="b">
        <f t="shared" si="35"/>
        <v>1</v>
      </c>
      <c r="Y176" s="65" t="b">
        <f>IF(S176,S176&gt;=200,S176&lt;200)</f>
        <v>1</v>
      </c>
      <c r="Z176" s="65" t="b">
        <f t="shared" si="36"/>
        <v>0</v>
      </c>
    </row>
    <row r="177" spans="1:26" s="28" customFormat="1" x14ac:dyDescent="0.25">
      <c r="A177" s="111" t="s">
        <v>346</v>
      </c>
      <c r="B177" s="111" t="s">
        <v>347</v>
      </c>
      <c r="C177" s="111" t="s">
        <v>348</v>
      </c>
      <c r="D177" s="26" t="s">
        <v>21</v>
      </c>
      <c r="E177" s="155">
        <v>34</v>
      </c>
      <c r="F177" s="155">
        <v>27</v>
      </c>
      <c r="G177" s="155">
        <v>38</v>
      </c>
      <c r="H177" s="155">
        <v>36</v>
      </c>
      <c r="I177" s="24">
        <f t="shared" si="27"/>
        <v>33.75</v>
      </c>
      <c r="J177" s="24">
        <f t="shared" si="28"/>
        <v>67.5</v>
      </c>
      <c r="K177" s="155">
        <v>57</v>
      </c>
      <c r="L177" s="155">
        <v>51</v>
      </c>
      <c r="M177" s="28">
        <v>50</v>
      </c>
      <c r="N177" s="30"/>
      <c r="O177" s="29">
        <f t="shared" si="29"/>
        <v>52.67</v>
      </c>
      <c r="P177" s="30">
        <v>40</v>
      </c>
      <c r="Q177" s="167">
        <v>35</v>
      </c>
      <c r="R177" s="28">
        <v>42</v>
      </c>
      <c r="S177" s="29">
        <f t="shared" si="30"/>
        <v>237.17</v>
      </c>
      <c r="T177" s="34" t="b">
        <f t="shared" si="31"/>
        <v>1</v>
      </c>
      <c r="U177" s="34" t="b">
        <f t="shared" si="32"/>
        <v>0</v>
      </c>
      <c r="V177" s="65" t="b">
        <f t="shared" si="33"/>
        <v>1</v>
      </c>
      <c r="W177" s="65" t="b">
        <f t="shared" si="34"/>
        <v>1</v>
      </c>
      <c r="X177" s="65" t="b">
        <f t="shared" si="35"/>
        <v>1</v>
      </c>
      <c r="Y177" s="65" t="b">
        <f>IF(S177,S177&gt;=207,S177&lt;207)</f>
        <v>1</v>
      </c>
      <c r="Z177" s="65" t="b">
        <f t="shared" si="36"/>
        <v>0</v>
      </c>
    </row>
    <row r="178" spans="1:26" s="28" customFormat="1" x14ac:dyDescent="0.25">
      <c r="A178" s="151" t="s">
        <v>823</v>
      </c>
      <c r="B178" s="111" t="s">
        <v>268</v>
      </c>
      <c r="C178" s="111" t="s">
        <v>196</v>
      </c>
      <c r="D178" s="26" t="s">
        <v>20</v>
      </c>
      <c r="E178" s="155">
        <v>33</v>
      </c>
      <c r="F178" s="155">
        <v>30</v>
      </c>
      <c r="G178" s="155">
        <v>31</v>
      </c>
      <c r="H178" s="155">
        <v>32</v>
      </c>
      <c r="I178" s="24">
        <f t="shared" si="27"/>
        <v>31.5</v>
      </c>
      <c r="J178" s="24">
        <f t="shared" si="28"/>
        <v>63</v>
      </c>
      <c r="K178" s="155">
        <v>57</v>
      </c>
      <c r="L178" s="155">
        <v>68</v>
      </c>
      <c r="M178" s="28">
        <v>66</v>
      </c>
      <c r="N178" s="30"/>
      <c r="O178" s="29">
        <f t="shared" si="29"/>
        <v>63.67</v>
      </c>
      <c r="P178" s="30">
        <v>40</v>
      </c>
      <c r="Q178" s="30">
        <v>39</v>
      </c>
      <c r="R178" s="28">
        <v>31</v>
      </c>
      <c r="S178" s="29">
        <f t="shared" si="30"/>
        <v>236.67</v>
      </c>
      <c r="T178" s="34" t="b">
        <f t="shared" si="31"/>
        <v>1</v>
      </c>
      <c r="U178" s="34" t="b">
        <f t="shared" si="32"/>
        <v>1</v>
      </c>
      <c r="V178" s="65" t="b">
        <f t="shared" si="33"/>
        <v>1</v>
      </c>
      <c r="W178" s="65" t="b">
        <f t="shared" si="34"/>
        <v>1</v>
      </c>
      <c r="X178" s="65" t="b">
        <f t="shared" si="35"/>
        <v>0</v>
      </c>
      <c r="Y178" s="65" t="b">
        <f>IF(S178,S178&gt;=207,S178&lt;207)</f>
        <v>1</v>
      </c>
      <c r="Z178" s="65" t="b">
        <f t="shared" si="36"/>
        <v>0</v>
      </c>
    </row>
    <row r="179" spans="1:26" s="28" customFormat="1" x14ac:dyDescent="0.25">
      <c r="A179" s="111" t="s">
        <v>526</v>
      </c>
      <c r="B179" s="111" t="s">
        <v>527</v>
      </c>
      <c r="C179" s="111" t="s">
        <v>221</v>
      </c>
      <c r="D179" s="26" t="s">
        <v>23</v>
      </c>
      <c r="E179" s="155">
        <v>32</v>
      </c>
      <c r="F179" s="155">
        <v>32</v>
      </c>
      <c r="G179" s="155">
        <v>34</v>
      </c>
      <c r="H179" s="155">
        <v>35</v>
      </c>
      <c r="I179" s="24">
        <f t="shared" si="27"/>
        <v>33.25</v>
      </c>
      <c r="J179" s="24">
        <f t="shared" si="28"/>
        <v>66.5</v>
      </c>
      <c r="K179" s="155">
        <v>46</v>
      </c>
      <c r="L179" s="155">
        <v>54</v>
      </c>
      <c r="M179" s="28">
        <v>59</v>
      </c>
      <c r="N179" s="30"/>
      <c r="O179" s="29">
        <f t="shared" si="29"/>
        <v>53</v>
      </c>
      <c r="P179" s="30">
        <v>40</v>
      </c>
      <c r="Q179" s="167">
        <v>36</v>
      </c>
      <c r="R179" s="28">
        <v>41</v>
      </c>
      <c r="S179" s="29">
        <f t="shared" si="30"/>
        <v>236.5</v>
      </c>
      <c r="T179" s="34" t="b">
        <f t="shared" si="31"/>
        <v>1</v>
      </c>
      <c r="U179" s="34" t="b">
        <f t="shared" si="32"/>
        <v>0</v>
      </c>
      <c r="V179" s="65" t="b">
        <f t="shared" si="33"/>
        <v>1</v>
      </c>
      <c r="W179" s="65" t="b">
        <f t="shared" si="34"/>
        <v>1</v>
      </c>
      <c r="X179" s="65" t="b">
        <f t="shared" si="35"/>
        <v>1</v>
      </c>
      <c r="Y179" s="65" t="b">
        <f>IF(S179,S179&gt;=207,S179&lt;207)</f>
        <v>1</v>
      </c>
      <c r="Z179" s="65" t="b">
        <f t="shared" si="36"/>
        <v>0</v>
      </c>
    </row>
    <row r="180" spans="1:26" s="28" customFormat="1" x14ac:dyDescent="0.25">
      <c r="A180" s="111" t="s">
        <v>441</v>
      </c>
      <c r="B180" s="111" t="s">
        <v>442</v>
      </c>
      <c r="C180" s="111" t="s">
        <v>284</v>
      </c>
      <c r="D180" s="26" t="s">
        <v>22</v>
      </c>
      <c r="E180" s="155">
        <v>32</v>
      </c>
      <c r="F180" s="155">
        <v>34</v>
      </c>
      <c r="G180" s="155">
        <v>38</v>
      </c>
      <c r="H180" s="155">
        <v>37</v>
      </c>
      <c r="I180" s="24">
        <f t="shared" si="27"/>
        <v>35.25</v>
      </c>
      <c r="J180" s="24">
        <f t="shared" si="28"/>
        <v>70.5</v>
      </c>
      <c r="K180" s="155">
        <v>53</v>
      </c>
      <c r="L180" s="155">
        <v>53</v>
      </c>
      <c r="M180" s="28">
        <v>60</v>
      </c>
      <c r="N180" s="30"/>
      <c r="O180" s="29">
        <f t="shared" si="29"/>
        <v>55.33</v>
      </c>
      <c r="P180" s="30">
        <v>40</v>
      </c>
      <c r="Q180" s="167">
        <v>38</v>
      </c>
      <c r="R180" s="28">
        <v>32</v>
      </c>
      <c r="S180" s="29">
        <f t="shared" si="30"/>
        <v>235.83</v>
      </c>
      <c r="T180" s="34" t="b">
        <f t="shared" si="31"/>
        <v>1</v>
      </c>
      <c r="U180" s="34" t="b">
        <f t="shared" si="32"/>
        <v>0</v>
      </c>
      <c r="V180" s="65" t="b">
        <f t="shared" si="33"/>
        <v>1</v>
      </c>
      <c r="W180" s="65" t="b">
        <f t="shared" si="34"/>
        <v>1</v>
      </c>
      <c r="X180" s="65" t="b">
        <f t="shared" si="35"/>
        <v>0</v>
      </c>
      <c r="Y180" s="65" t="b">
        <f>IF(S180,S180&gt;=207,S180&lt;207)</f>
        <v>1</v>
      </c>
      <c r="Z180" s="65" t="b">
        <f t="shared" si="36"/>
        <v>0</v>
      </c>
    </row>
    <row r="181" spans="1:26" s="28" customFormat="1" x14ac:dyDescent="0.25">
      <c r="A181" s="111" t="s">
        <v>235</v>
      </c>
      <c r="B181" s="111" t="s">
        <v>236</v>
      </c>
      <c r="C181" s="111" t="s">
        <v>132</v>
      </c>
      <c r="D181" s="26" t="s">
        <v>19</v>
      </c>
      <c r="E181" s="155">
        <v>28</v>
      </c>
      <c r="F181" s="155">
        <v>35</v>
      </c>
      <c r="G181" s="155">
        <v>38</v>
      </c>
      <c r="H181" s="155">
        <v>35</v>
      </c>
      <c r="I181" s="24">
        <f t="shared" si="27"/>
        <v>34</v>
      </c>
      <c r="J181" s="24">
        <f t="shared" si="28"/>
        <v>68</v>
      </c>
      <c r="K181" s="155">
        <v>44</v>
      </c>
      <c r="L181" s="155">
        <v>55</v>
      </c>
      <c r="M181" s="28">
        <v>62</v>
      </c>
      <c r="N181" s="30"/>
      <c r="O181" s="29">
        <f t="shared" si="29"/>
        <v>53.67</v>
      </c>
      <c r="P181" s="30">
        <v>40</v>
      </c>
      <c r="Q181" s="30">
        <v>33</v>
      </c>
      <c r="R181" s="28">
        <v>41</v>
      </c>
      <c r="S181" s="29">
        <f t="shared" si="30"/>
        <v>235.67</v>
      </c>
      <c r="T181" s="34" t="b">
        <f t="shared" si="31"/>
        <v>1</v>
      </c>
      <c r="U181" s="34" t="b">
        <f t="shared" si="32"/>
        <v>0</v>
      </c>
      <c r="V181" s="65" t="b">
        <f t="shared" si="33"/>
        <v>1</v>
      </c>
      <c r="W181" s="65" t="b">
        <f t="shared" si="34"/>
        <v>1</v>
      </c>
      <c r="X181" s="65" t="b">
        <f t="shared" si="35"/>
        <v>1</v>
      </c>
      <c r="Y181" s="65" t="b">
        <f>IF(S181,S181&gt;=207,S181&lt;207)</f>
        <v>1</v>
      </c>
      <c r="Z181" s="65" t="b">
        <f t="shared" si="36"/>
        <v>0</v>
      </c>
    </row>
    <row r="182" spans="1:26" s="28" customFormat="1" x14ac:dyDescent="0.25">
      <c r="A182" s="111" t="s">
        <v>717</v>
      </c>
      <c r="B182" s="111" t="s">
        <v>718</v>
      </c>
      <c r="C182" s="111" t="s">
        <v>157</v>
      </c>
      <c r="D182" s="26" t="s">
        <v>25</v>
      </c>
      <c r="E182" s="155">
        <v>33</v>
      </c>
      <c r="F182" s="155">
        <v>34</v>
      </c>
      <c r="G182" s="155">
        <v>37</v>
      </c>
      <c r="H182" s="155">
        <v>38</v>
      </c>
      <c r="I182" s="24">
        <f t="shared" si="27"/>
        <v>35.5</v>
      </c>
      <c r="J182" s="24">
        <f t="shared" si="28"/>
        <v>71</v>
      </c>
      <c r="K182" s="155">
        <v>17</v>
      </c>
      <c r="L182" s="155">
        <v>74</v>
      </c>
      <c r="M182" s="28">
        <v>67</v>
      </c>
      <c r="N182" s="30"/>
      <c r="O182" s="29">
        <f t="shared" si="29"/>
        <v>52.67</v>
      </c>
      <c r="P182" s="30">
        <v>30</v>
      </c>
      <c r="Q182" s="167">
        <v>39</v>
      </c>
      <c r="R182" s="30">
        <v>43</v>
      </c>
      <c r="S182" s="29">
        <f t="shared" si="30"/>
        <v>235.67</v>
      </c>
      <c r="T182" s="34" t="b">
        <f t="shared" si="31"/>
        <v>1</v>
      </c>
      <c r="U182" s="34" t="b">
        <f t="shared" si="32"/>
        <v>0</v>
      </c>
      <c r="V182" s="65" t="b">
        <f t="shared" si="33"/>
        <v>0</v>
      </c>
      <c r="W182" s="65" t="b">
        <f t="shared" si="34"/>
        <v>1</v>
      </c>
      <c r="X182" s="65" t="b">
        <f t="shared" si="35"/>
        <v>1</v>
      </c>
      <c r="Y182" s="65" t="b">
        <f>IF(S182,S182&gt;=200,S182&lt;200)</f>
        <v>1</v>
      </c>
      <c r="Z182" s="65" t="b">
        <f t="shared" si="36"/>
        <v>0</v>
      </c>
    </row>
    <row r="183" spans="1:26" s="28" customFormat="1" x14ac:dyDescent="0.25">
      <c r="A183" s="111" t="s">
        <v>400</v>
      </c>
      <c r="B183" s="111" t="s">
        <v>401</v>
      </c>
      <c r="C183" s="111" t="s">
        <v>128</v>
      </c>
      <c r="D183" s="26" t="s">
        <v>21</v>
      </c>
      <c r="E183" s="155">
        <v>32</v>
      </c>
      <c r="F183" s="155">
        <v>33</v>
      </c>
      <c r="G183" s="155">
        <v>37</v>
      </c>
      <c r="H183" s="155">
        <v>37</v>
      </c>
      <c r="I183" s="24">
        <f t="shared" si="27"/>
        <v>34.75</v>
      </c>
      <c r="J183" s="24">
        <f t="shared" si="28"/>
        <v>69.5</v>
      </c>
      <c r="K183" s="155">
        <v>44</v>
      </c>
      <c r="L183" s="155">
        <v>63</v>
      </c>
      <c r="M183" s="28">
        <v>50</v>
      </c>
      <c r="N183" s="30"/>
      <c r="O183" s="29">
        <f t="shared" si="29"/>
        <v>52.33</v>
      </c>
      <c r="P183" s="30">
        <v>40</v>
      </c>
      <c r="Q183" s="167">
        <v>32.5</v>
      </c>
      <c r="R183" s="28">
        <v>41</v>
      </c>
      <c r="S183" s="29">
        <f t="shared" si="30"/>
        <v>235.33</v>
      </c>
      <c r="T183" s="34" t="b">
        <f t="shared" si="31"/>
        <v>1</v>
      </c>
      <c r="U183" s="34" t="b">
        <f t="shared" si="32"/>
        <v>0</v>
      </c>
      <c r="V183" s="65" t="b">
        <f t="shared" si="33"/>
        <v>1</v>
      </c>
      <c r="W183" s="65" t="b">
        <f t="shared" si="34"/>
        <v>1</v>
      </c>
      <c r="X183" s="65" t="b">
        <f t="shared" si="35"/>
        <v>1</v>
      </c>
      <c r="Y183" s="65" t="b">
        <f t="shared" ref="Y183:Y188" si="39">IF(S183,S183&gt;=207,S183&lt;207)</f>
        <v>1</v>
      </c>
      <c r="Z183" s="65" t="b">
        <f t="shared" si="36"/>
        <v>0</v>
      </c>
    </row>
    <row r="184" spans="1:26" x14ac:dyDescent="0.25">
      <c r="A184" s="111" t="s">
        <v>173</v>
      </c>
      <c r="B184" s="111" t="s">
        <v>174</v>
      </c>
      <c r="C184" s="111" t="s">
        <v>175</v>
      </c>
      <c r="D184" s="26" t="s">
        <v>16</v>
      </c>
      <c r="E184" s="155">
        <v>27</v>
      </c>
      <c r="F184" s="155">
        <v>35</v>
      </c>
      <c r="G184" s="155">
        <v>31</v>
      </c>
      <c r="H184" s="155">
        <v>38</v>
      </c>
      <c r="I184" s="24">
        <f t="shared" si="27"/>
        <v>32.75</v>
      </c>
      <c r="J184" s="24">
        <f t="shared" si="28"/>
        <v>65.5</v>
      </c>
      <c r="K184" s="155">
        <v>47</v>
      </c>
      <c r="L184" s="155">
        <v>73</v>
      </c>
      <c r="M184" s="28">
        <v>65</v>
      </c>
      <c r="N184" s="30"/>
      <c r="O184" s="29">
        <f t="shared" si="29"/>
        <v>61.67</v>
      </c>
      <c r="P184" s="30">
        <v>40</v>
      </c>
      <c r="Q184" s="30">
        <v>35</v>
      </c>
      <c r="R184" s="28">
        <v>33</v>
      </c>
      <c r="S184" s="29">
        <f t="shared" si="30"/>
        <v>235.17</v>
      </c>
      <c r="T184" s="34" t="b">
        <f t="shared" si="31"/>
        <v>1</v>
      </c>
      <c r="U184" s="34" t="b">
        <f t="shared" si="32"/>
        <v>1</v>
      </c>
      <c r="V184" s="65" t="b">
        <f t="shared" si="33"/>
        <v>1</v>
      </c>
      <c r="W184" s="65" t="b">
        <f t="shared" si="34"/>
        <v>1</v>
      </c>
      <c r="X184" s="65" t="b">
        <f t="shared" si="35"/>
        <v>0</v>
      </c>
      <c r="Y184" s="65" t="b">
        <f t="shared" si="39"/>
        <v>1</v>
      </c>
      <c r="Z184" s="65" t="b">
        <f t="shared" si="36"/>
        <v>0</v>
      </c>
    </row>
    <row r="185" spans="1:26" s="28" customFormat="1" x14ac:dyDescent="0.25">
      <c r="A185" s="111" t="s">
        <v>403</v>
      </c>
      <c r="B185" s="111" t="s">
        <v>404</v>
      </c>
      <c r="C185" s="111" t="s">
        <v>240</v>
      </c>
      <c r="D185" s="26" t="s">
        <v>21</v>
      </c>
      <c r="E185" s="155">
        <v>38</v>
      </c>
      <c r="F185" s="155">
        <v>26</v>
      </c>
      <c r="G185" s="155">
        <v>37</v>
      </c>
      <c r="H185" s="155">
        <v>36</v>
      </c>
      <c r="I185" s="24">
        <f t="shared" si="27"/>
        <v>34.25</v>
      </c>
      <c r="J185" s="24">
        <f t="shared" si="28"/>
        <v>68.5</v>
      </c>
      <c r="K185" s="155">
        <v>48</v>
      </c>
      <c r="L185" s="155">
        <v>66</v>
      </c>
      <c r="M185" s="28">
        <v>68</v>
      </c>
      <c r="N185" s="30"/>
      <c r="O185" s="29">
        <f t="shared" si="29"/>
        <v>60.67</v>
      </c>
      <c r="P185" s="30">
        <v>40</v>
      </c>
      <c r="Q185" s="167">
        <v>28</v>
      </c>
      <c r="R185" s="28">
        <v>38</v>
      </c>
      <c r="S185" s="29">
        <f t="shared" si="30"/>
        <v>235.17</v>
      </c>
      <c r="T185" s="34" t="b">
        <f t="shared" si="31"/>
        <v>1</v>
      </c>
      <c r="U185" s="34" t="b">
        <f t="shared" si="32"/>
        <v>1</v>
      </c>
      <c r="V185" s="65" t="b">
        <f t="shared" si="33"/>
        <v>1</v>
      </c>
      <c r="W185" s="65" t="b">
        <f t="shared" si="34"/>
        <v>0</v>
      </c>
      <c r="X185" s="65" t="b">
        <f t="shared" si="35"/>
        <v>1</v>
      </c>
      <c r="Y185" s="65" t="b">
        <f t="shared" si="39"/>
        <v>1</v>
      </c>
      <c r="Z185" s="65" t="b">
        <f t="shared" si="36"/>
        <v>0</v>
      </c>
    </row>
    <row r="186" spans="1:26" s="28" customFormat="1" x14ac:dyDescent="0.25">
      <c r="A186" s="111" t="s">
        <v>538</v>
      </c>
      <c r="B186" s="111" t="s">
        <v>539</v>
      </c>
      <c r="C186" s="111" t="s">
        <v>132</v>
      </c>
      <c r="D186" s="26" t="s">
        <v>23</v>
      </c>
      <c r="E186" s="155">
        <v>34</v>
      </c>
      <c r="F186" s="155">
        <v>30</v>
      </c>
      <c r="G186" s="155">
        <v>28</v>
      </c>
      <c r="H186" s="155">
        <v>37</v>
      </c>
      <c r="I186" s="24">
        <f t="shared" si="27"/>
        <v>32.25</v>
      </c>
      <c r="J186" s="24">
        <f t="shared" si="28"/>
        <v>64.5</v>
      </c>
      <c r="K186" s="155">
        <v>56</v>
      </c>
      <c r="L186" s="155">
        <v>50</v>
      </c>
      <c r="M186" s="28">
        <v>52</v>
      </c>
      <c r="N186" s="30"/>
      <c r="O186" s="29">
        <f t="shared" si="29"/>
        <v>52.67</v>
      </c>
      <c r="P186" s="30">
        <v>40</v>
      </c>
      <c r="Q186" s="167">
        <v>38</v>
      </c>
      <c r="R186" s="28">
        <v>40</v>
      </c>
      <c r="S186" s="29">
        <f t="shared" si="30"/>
        <v>235.17</v>
      </c>
      <c r="T186" s="34" t="b">
        <f t="shared" si="31"/>
        <v>1</v>
      </c>
      <c r="U186" s="34" t="b">
        <f t="shared" si="32"/>
        <v>0</v>
      </c>
      <c r="V186" s="65" t="b">
        <f t="shared" si="33"/>
        <v>1</v>
      </c>
      <c r="W186" s="65" t="b">
        <f t="shared" si="34"/>
        <v>1</v>
      </c>
      <c r="X186" s="65" t="b">
        <f t="shared" si="35"/>
        <v>1</v>
      </c>
      <c r="Y186" s="65" t="b">
        <f t="shared" si="39"/>
        <v>1</v>
      </c>
      <c r="Z186" s="65" t="b">
        <f t="shared" si="36"/>
        <v>0</v>
      </c>
    </row>
    <row r="187" spans="1:26" s="28" customFormat="1" x14ac:dyDescent="0.25">
      <c r="A187" s="111" t="s">
        <v>577</v>
      </c>
      <c r="B187" s="111" t="s">
        <v>578</v>
      </c>
      <c r="C187" s="111" t="s">
        <v>124</v>
      </c>
      <c r="D187" s="26" t="s">
        <v>0</v>
      </c>
      <c r="E187" s="155">
        <v>31</v>
      </c>
      <c r="F187" s="155">
        <v>35</v>
      </c>
      <c r="G187" s="155">
        <v>37</v>
      </c>
      <c r="H187" s="155">
        <v>36</v>
      </c>
      <c r="I187" s="24">
        <f t="shared" si="27"/>
        <v>34.75</v>
      </c>
      <c r="J187" s="24">
        <f t="shared" si="28"/>
        <v>69.5</v>
      </c>
      <c r="K187" s="155">
        <v>44</v>
      </c>
      <c r="L187" s="155">
        <v>51</v>
      </c>
      <c r="M187" s="155">
        <v>47</v>
      </c>
      <c r="N187" s="30"/>
      <c r="O187" s="29">
        <f t="shared" si="29"/>
        <v>47.33</v>
      </c>
      <c r="P187" s="30">
        <v>40</v>
      </c>
      <c r="Q187" s="167">
        <v>34</v>
      </c>
      <c r="R187" s="28">
        <v>44</v>
      </c>
      <c r="S187" s="29">
        <f t="shared" si="30"/>
        <v>234.83</v>
      </c>
      <c r="T187" s="34" t="b">
        <f t="shared" si="31"/>
        <v>1</v>
      </c>
      <c r="U187" s="34" t="b">
        <f t="shared" si="32"/>
        <v>0</v>
      </c>
      <c r="V187" s="65" t="b">
        <f t="shared" si="33"/>
        <v>1</v>
      </c>
      <c r="W187" s="65" t="b">
        <f t="shared" si="34"/>
        <v>1</v>
      </c>
      <c r="X187" s="65" t="b">
        <f t="shared" si="35"/>
        <v>1</v>
      </c>
      <c r="Y187" s="65" t="b">
        <f t="shared" si="39"/>
        <v>1</v>
      </c>
      <c r="Z187" s="65" t="b">
        <f t="shared" si="36"/>
        <v>0</v>
      </c>
    </row>
    <row r="188" spans="1:26" s="28" customFormat="1" x14ac:dyDescent="0.25">
      <c r="A188" s="111" t="s">
        <v>682</v>
      </c>
      <c r="B188" s="111" t="s">
        <v>683</v>
      </c>
      <c r="C188" s="111" t="s">
        <v>142</v>
      </c>
      <c r="D188" s="26" t="s">
        <v>24</v>
      </c>
      <c r="E188" s="155">
        <v>30</v>
      </c>
      <c r="F188" s="155">
        <v>34</v>
      </c>
      <c r="G188" s="155">
        <v>36</v>
      </c>
      <c r="H188" s="155">
        <v>34</v>
      </c>
      <c r="I188" s="24">
        <f t="shared" si="27"/>
        <v>33.5</v>
      </c>
      <c r="J188" s="24">
        <f t="shared" si="28"/>
        <v>67</v>
      </c>
      <c r="K188" s="155">
        <v>30</v>
      </c>
      <c r="L188" s="155">
        <v>64</v>
      </c>
      <c r="M188" s="28">
        <v>55</v>
      </c>
      <c r="N188" s="30"/>
      <c r="O188" s="29">
        <f t="shared" si="29"/>
        <v>49.67</v>
      </c>
      <c r="P188" s="30">
        <v>40</v>
      </c>
      <c r="Q188" s="167">
        <v>39</v>
      </c>
      <c r="R188" s="30">
        <v>39</v>
      </c>
      <c r="S188" s="29">
        <f t="shared" si="30"/>
        <v>234.67</v>
      </c>
      <c r="T188" s="34" t="b">
        <f t="shared" si="31"/>
        <v>1</v>
      </c>
      <c r="U188" s="34" t="b">
        <f t="shared" si="32"/>
        <v>0</v>
      </c>
      <c r="V188" s="65" t="b">
        <f t="shared" si="33"/>
        <v>1</v>
      </c>
      <c r="W188" s="65" t="b">
        <f t="shared" si="34"/>
        <v>1</v>
      </c>
      <c r="X188" s="65" t="b">
        <f t="shared" si="35"/>
        <v>1</v>
      </c>
      <c r="Y188" s="65" t="b">
        <f t="shared" si="39"/>
        <v>1</v>
      </c>
      <c r="Z188" s="65" t="b">
        <f t="shared" si="36"/>
        <v>0</v>
      </c>
    </row>
    <row r="189" spans="1:26" s="28" customFormat="1" x14ac:dyDescent="0.25">
      <c r="A189" s="111" t="s">
        <v>699</v>
      </c>
      <c r="B189" s="111" t="s">
        <v>700</v>
      </c>
      <c r="C189" s="111" t="s">
        <v>481</v>
      </c>
      <c r="D189" s="26" t="s">
        <v>25</v>
      </c>
      <c r="E189" s="155">
        <v>35</v>
      </c>
      <c r="F189" s="155">
        <v>35</v>
      </c>
      <c r="G189" s="155">
        <v>37</v>
      </c>
      <c r="H189" s="155">
        <v>37</v>
      </c>
      <c r="I189" s="24">
        <f t="shared" si="27"/>
        <v>36</v>
      </c>
      <c r="J189" s="24">
        <f t="shared" si="28"/>
        <v>72</v>
      </c>
      <c r="K189" s="155">
        <v>49</v>
      </c>
      <c r="L189" s="155">
        <v>41</v>
      </c>
      <c r="M189" s="28">
        <v>62</v>
      </c>
      <c r="N189" s="30"/>
      <c r="O189" s="29">
        <f t="shared" si="29"/>
        <v>50.67</v>
      </c>
      <c r="P189" s="30">
        <v>40</v>
      </c>
      <c r="Q189" s="167">
        <v>33.5</v>
      </c>
      <c r="R189" s="30">
        <v>38</v>
      </c>
      <c r="S189" s="29">
        <f t="shared" si="30"/>
        <v>234.17</v>
      </c>
      <c r="T189" s="34" t="b">
        <f t="shared" si="31"/>
        <v>1</v>
      </c>
      <c r="U189" s="34" t="b">
        <f t="shared" si="32"/>
        <v>0</v>
      </c>
      <c r="V189" s="65" t="b">
        <f t="shared" si="33"/>
        <v>1</v>
      </c>
      <c r="W189" s="65" t="b">
        <f t="shared" si="34"/>
        <v>1</v>
      </c>
      <c r="X189" s="65" t="b">
        <f t="shared" si="35"/>
        <v>1</v>
      </c>
      <c r="Y189" s="65" t="b">
        <f>IF(S189,S189&gt;=200,S189&lt;200)</f>
        <v>1</v>
      </c>
      <c r="Z189" s="65" t="b">
        <f t="shared" si="36"/>
        <v>0</v>
      </c>
    </row>
    <row r="190" spans="1:26" s="28" customFormat="1" x14ac:dyDescent="0.25">
      <c r="A190" s="111" t="s">
        <v>566</v>
      </c>
      <c r="B190" s="111" t="s">
        <v>567</v>
      </c>
      <c r="C190" s="111" t="s">
        <v>128</v>
      </c>
      <c r="D190" s="26" t="s">
        <v>0</v>
      </c>
      <c r="E190" s="155">
        <v>34</v>
      </c>
      <c r="F190" s="155">
        <v>37</v>
      </c>
      <c r="G190" s="155">
        <v>34</v>
      </c>
      <c r="H190" s="155">
        <v>36</v>
      </c>
      <c r="I190" s="24">
        <f t="shared" si="27"/>
        <v>35.25</v>
      </c>
      <c r="J190" s="24">
        <f t="shared" si="28"/>
        <v>70.5</v>
      </c>
      <c r="K190" s="155">
        <v>53</v>
      </c>
      <c r="L190" s="155">
        <v>72</v>
      </c>
      <c r="M190" s="155">
        <v>59</v>
      </c>
      <c r="N190" s="30"/>
      <c r="O190" s="29">
        <f t="shared" si="29"/>
        <v>61.33</v>
      </c>
      <c r="P190" s="30">
        <v>30</v>
      </c>
      <c r="Q190" s="167">
        <v>36</v>
      </c>
      <c r="R190" s="28">
        <v>36</v>
      </c>
      <c r="S190" s="29">
        <f t="shared" si="30"/>
        <v>233.83</v>
      </c>
      <c r="T190" s="34" t="b">
        <f t="shared" si="31"/>
        <v>1</v>
      </c>
      <c r="U190" s="34" t="b">
        <f t="shared" si="32"/>
        <v>1</v>
      </c>
      <c r="V190" s="65" t="b">
        <f t="shared" si="33"/>
        <v>0</v>
      </c>
      <c r="W190" s="65" t="b">
        <f t="shared" si="34"/>
        <v>1</v>
      </c>
      <c r="X190" s="65" t="b">
        <f t="shared" si="35"/>
        <v>1</v>
      </c>
      <c r="Y190" s="65" t="b">
        <f t="shared" ref="Y190:Y203" si="40">IF(S190,S190&gt;=207,S190&lt;207)</f>
        <v>1</v>
      </c>
      <c r="Z190" s="65" t="b">
        <f t="shared" si="36"/>
        <v>0</v>
      </c>
    </row>
    <row r="191" spans="1:26" s="28" customFormat="1" x14ac:dyDescent="0.25">
      <c r="A191" s="111" t="s">
        <v>505</v>
      </c>
      <c r="B191" s="111" t="s">
        <v>506</v>
      </c>
      <c r="C191" s="111" t="s">
        <v>128</v>
      </c>
      <c r="D191" s="26" t="s">
        <v>23</v>
      </c>
      <c r="E191" s="155">
        <v>32</v>
      </c>
      <c r="F191" s="155">
        <v>35</v>
      </c>
      <c r="G191" s="155">
        <v>32</v>
      </c>
      <c r="H191" s="155">
        <v>37</v>
      </c>
      <c r="I191" s="24">
        <f t="shared" si="27"/>
        <v>34</v>
      </c>
      <c r="J191" s="24">
        <f t="shared" si="28"/>
        <v>68</v>
      </c>
      <c r="K191" s="155">
        <v>52</v>
      </c>
      <c r="L191" s="155">
        <v>50</v>
      </c>
      <c r="M191" s="28">
        <v>50</v>
      </c>
      <c r="N191" s="30"/>
      <c r="O191" s="29">
        <f t="shared" si="29"/>
        <v>50.67</v>
      </c>
      <c r="P191" s="30">
        <v>40</v>
      </c>
      <c r="Q191" s="167">
        <v>38</v>
      </c>
      <c r="R191" s="28">
        <v>37</v>
      </c>
      <c r="S191" s="29">
        <f t="shared" si="30"/>
        <v>233.67</v>
      </c>
      <c r="T191" s="34" t="b">
        <f t="shared" si="31"/>
        <v>1</v>
      </c>
      <c r="U191" s="34" t="b">
        <f t="shared" si="32"/>
        <v>0</v>
      </c>
      <c r="V191" s="65" t="b">
        <f t="shared" si="33"/>
        <v>1</v>
      </c>
      <c r="W191" s="65" t="b">
        <f t="shared" si="34"/>
        <v>1</v>
      </c>
      <c r="X191" s="65" t="b">
        <f t="shared" si="35"/>
        <v>1</v>
      </c>
      <c r="Y191" s="65" t="b">
        <f t="shared" si="40"/>
        <v>1</v>
      </c>
      <c r="Z191" s="65" t="b">
        <f t="shared" si="36"/>
        <v>0</v>
      </c>
    </row>
    <row r="192" spans="1:26" s="28" customFormat="1" x14ac:dyDescent="0.25">
      <c r="A192" s="111" t="s">
        <v>631</v>
      </c>
      <c r="B192" s="111" t="s">
        <v>632</v>
      </c>
      <c r="C192" s="111" t="s">
        <v>175</v>
      </c>
      <c r="D192" s="26" t="s">
        <v>24</v>
      </c>
      <c r="E192" s="155">
        <v>31</v>
      </c>
      <c r="F192" s="155">
        <v>38</v>
      </c>
      <c r="G192" s="155">
        <v>36</v>
      </c>
      <c r="H192" s="155">
        <v>31</v>
      </c>
      <c r="I192" s="24">
        <f t="shared" si="27"/>
        <v>34</v>
      </c>
      <c r="J192" s="24">
        <f t="shared" si="28"/>
        <v>68</v>
      </c>
      <c r="K192" s="155">
        <v>53</v>
      </c>
      <c r="L192" s="155">
        <v>68</v>
      </c>
      <c r="M192" s="28">
        <v>52</v>
      </c>
      <c r="N192" s="30"/>
      <c r="O192" s="29">
        <f t="shared" si="29"/>
        <v>57.67</v>
      </c>
      <c r="P192" s="30">
        <v>40</v>
      </c>
      <c r="Q192" s="167">
        <v>34</v>
      </c>
      <c r="R192" s="30">
        <v>34</v>
      </c>
      <c r="S192" s="29">
        <f t="shared" si="30"/>
        <v>233.67</v>
      </c>
      <c r="T192" s="34" t="b">
        <f t="shared" si="31"/>
        <v>1</v>
      </c>
      <c r="U192" s="34" t="b">
        <f t="shared" si="32"/>
        <v>1</v>
      </c>
      <c r="V192" s="65" t="b">
        <f t="shared" si="33"/>
        <v>1</v>
      </c>
      <c r="W192" s="65" t="b">
        <f t="shared" si="34"/>
        <v>1</v>
      </c>
      <c r="X192" s="65" t="b">
        <f t="shared" si="35"/>
        <v>0</v>
      </c>
      <c r="Y192" s="65" t="b">
        <f t="shared" si="40"/>
        <v>1</v>
      </c>
      <c r="Z192" s="65" t="b">
        <f t="shared" si="36"/>
        <v>0</v>
      </c>
    </row>
    <row r="193" spans="1:26" s="28" customFormat="1" x14ac:dyDescent="0.25">
      <c r="A193" s="111" t="s">
        <v>427</v>
      </c>
      <c r="B193" s="111" t="s">
        <v>131</v>
      </c>
      <c r="C193" s="111" t="s">
        <v>203</v>
      </c>
      <c r="D193" s="26" t="s">
        <v>22</v>
      </c>
      <c r="E193" s="155">
        <v>36</v>
      </c>
      <c r="F193" s="155">
        <v>37</v>
      </c>
      <c r="G193" s="155">
        <v>37</v>
      </c>
      <c r="H193" s="155">
        <v>38</v>
      </c>
      <c r="I193" s="24">
        <f t="shared" si="27"/>
        <v>37</v>
      </c>
      <c r="J193" s="24">
        <f t="shared" si="28"/>
        <v>74</v>
      </c>
      <c r="K193" s="155">
        <v>53</v>
      </c>
      <c r="L193" s="155">
        <v>65</v>
      </c>
      <c r="M193" s="28">
        <v>51</v>
      </c>
      <c r="N193" s="30"/>
      <c r="O193" s="29">
        <f t="shared" si="29"/>
        <v>56.33</v>
      </c>
      <c r="P193" s="30">
        <v>20</v>
      </c>
      <c r="Q193" s="167">
        <v>41</v>
      </c>
      <c r="R193" s="28">
        <v>42</v>
      </c>
      <c r="S193" s="29">
        <f t="shared" si="30"/>
        <v>233.33</v>
      </c>
      <c r="T193" s="34" t="b">
        <f t="shared" si="31"/>
        <v>1</v>
      </c>
      <c r="U193" s="34" t="b">
        <f t="shared" si="32"/>
        <v>1</v>
      </c>
      <c r="V193" s="65" t="b">
        <f t="shared" si="33"/>
        <v>0</v>
      </c>
      <c r="W193" s="65" t="b">
        <f t="shared" si="34"/>
        <v>1</v>
      </c>
      <c r="X193" s="65" t="b">
        <f t="shared" si="35"/>
        <v>1</v>
      </c>
      <c r="Y193" s="65" t="b">
        <f t="shared" si="40"/>
        <v>1</v>
      </c>
      <c r="Z193" s="65" t="b">
        <f t="shared" si="36"/>
        <v>0</v>
      </c>
    </row>
    <row r="194" spans="1:26" s="28" customFormat="1" x14ac:dyDescent="0.25">
      <c r="A194" s="111" t="s">
        <v>628</v>
      </c>
      <c r="B194" s="111" t="s">
        <v>629</v>
      </c>
      <c r="C194" s="111" t="s">
        <v>481</v>
      </c>
      <c r="D194" s="26" t="s">
        <v>24</v>
      </c>
      <c r="E194" s="155">
        <v>34</v>
      </c>
      <c r="F194" s="155">
        <v>38</v>
      </c>
      <c r="G194" s="155">
        <v>36</v>
      </c>
      <c r="H194" s="155">
        <v>36</v>
      </c>
      <c r="I194" s="24">
        <f t="shared" ref="I194:I245" si="41">AVERAGE(E194,F194,G194,H194)</f>
        <v>36</v>
      </c>
      <c r="J194" s="24">
        <f t="shared" ref="J194:J245" si="42">I194*2</f>
        <v>72</v>
      </c>
      <c r="K194" s="155">
        <v>30</v>
      </c>
      <c r="L194" s="155">
        <v>60</v>
      </c>
      <c r="M194" s="28">
        <v>73</v>
      </c>
      <c r="N194" s="30"/>
      <c r="O194" s="29">
        <f t="shared" ref="O194:O245" si="43">AVERAGE(K194,L194,M194,N194)</f>
        <v>54.33</v>
      </c>
      <c r="P194" s="30">
        <v>40</v>
      </c>
      <c r="Q194" s="167">
        <v>28</v>
      </c>
      <c r="R194" s="30">
        <v>39</v>
      </c>
      <c r="S194" s="29">
        <f t="shared" ref="S194:S245" si="44">SUM(J194 + O194 +P194 + Q194 + R194)</f>
        <v>233.33</v>
      </c>
      <c r="T194" s="34" t="b">
        <f t="shared" ref="T194:T245" si="45">IF(J194,J194&gt;=56,J194&lt;56)</f>
        <v>1</v>
      </c>
      <c r="U194" s="34" t="b">
        <f t="shared" ref="U194:U245" si="46">IF(O194,O194&gt;=56,O194&lt;56)</f>
        <v>0</v>
      </c>
      <c r="V194" s="65" t="b">
        <f t="shared" ref="V194:V245" si="47">IF(P194,P194=40)</f>
        <v>1</v>
      </c>
      <c r="W194" s="65" t="b">
        <f t="shared" ref="W194:W245" si="48">IF(Q194,Q194&gt;=32,Q194&lt;32)</f>
        <v>0</v>
      </c>
      <c r="X194" s="65" t="b">
        <f t="shared" ref="X194:X245" si="49">IF(R194,R194&gt;=35,R194&lt;35)</f>
        <v>1</v>
      </c>
      <c r="Y194" s="65" t="b">
        <f t="shared" si="40"/>
        <v>1</v>
      </c>
      <c r="Z194" s="65" t="b">
        <f t="shared" ref="Z194:Z245" si="50">AND(T194:Y194)</f>
        <v>0</v>
      </c>
    </row>
    <row r="195" spans="1:26" s="28" customFormat="1" x14ac:dyDescent="0.25">
      <c r="A195" s="151" t="s">
        <v>820</v>
      </c>
      <c r="B195" s="111" t="s">
        <v>115</v>
      </c>
      <c r="C195" s="111" t="s">
        <v>116</v>
      </c>
      <c r="D195" s="26" t="s">
        <v>16</v>
      </c>
      <c r="E195" s="155">
        <v>32</v>
      </c>
      <c r="F195" s="155">
        <v>33</v>
      </c>
      <c r="G195" s="155">
        <v>29</v>
      </c>
      <c r="H195" s="155">
        <v>35</v>
      </c>
      <c r="I195" s="24">
        <f t="shared" si="41"/>
        <v>32.25</v>
      </c>
      <c r="J195" s="24">
        <f t="shared" si="42"/>
        <v>64.5</v>
      </c>
      <c r="K195" s="155">
        <v>46</v>
      </c>
      <c r="L195" s="155">
        <v>63</v>
      </c>
      <c r="M195" s="28">
        <v>57</v>
      </c>
      <c r="N195" s="30"/>
      <c r="O195" s="29">
        <f t="shared" si="43"/>
        <v>55.33</v>
      </c>
      <c r="P195" s="30">
        <v>40</v>
      </c>
      <c r="Q195" s="30">
        <v>30</v>
      </c>
      <c r="R195" s="28">
        <v>43</v>
      </c>
      <c r="S195" s="29">
        <f t="shared" si="44"/>
        <v>232.83</v>
      </c>
      <c r="T195" s="34" t="b">
        <f t="shared" si="45"/>
        <v>1</v>
      </c>
      <c r="U195" s="34" t="b">
        <f t="shared" si="46"/>
        <v>0</v>
      </c>
      <c r="V195" s="65" t="b">
        <f t="shared" si="47"/>
        <v>1</v>
      </c>
      <c r="W195" s="65" t="b">
        <f t="shared" si="48"/>
        <v>0</v>
      </c>
      <c r="X195" s="65" t="b">
        <f t="shared" si="49"/>
        <v>1</v>
      </c>
      <c r="Y195" s="65" t="b">
        <f t="shared" si="40"/>
        <v>1</v>
      </c>
      <c r="Z195" s="65" t="b">
        <f t="shared" si="50"/>
        <v>0</v>
      </c>
    </row>
    <row r="196" spans="1:26" s="28" customFormat="1" x14ac:dyDescent="0.25">
      <c r="A196" s="111" t="s">
        <v>297</v>
      </c>
      <c r="B196" s="111" t="s">
        <v>298</v>
      </c>
      <c r="C196" s="111" t="s">
        <v>171</v>
      </c>
      <c r="D196" s="26" t="s">
        <v>20</v>
      </c>
      <c r="E196" s="155">
        <v>36</v>
      </c>
      <c r="F196" s="155">
        <v>32</v>
      </c>
      <c r="G196" s="155">
        <v>37</v>
      </c>
      <c r="H196" s="155">
        <v>32</v>
      </c>
      <c r="I196" s="24">
        <f t="shared" si="41"/>
        <v>34.25</v>
      </c>
      <c r="J196" s="24">
        <f t="shared" si="42"/>
        <v>68.5</v>
      </c>
      <c r="K196" s="155">
        <v>57</v>
      </c>
      <c r="L196" s="155">
        <v>56</v>
      </c>
      <c r="M196" s="28">
        <v>62</v>
      </c>
      <c r="N196" s="30"/>
      <c r="O196" s="29">
        <f t="shared" si="43"/>
        <v>58.33</v>
      </c>
      <c r="P196" s="30">
        <v>40</v>
      </c>
      <c r="Q196" s="167">
        <v>28</v>
      </c>
      <c r="R196" s="28">
        <v>38</v>
      </c>
      <c r="S196" s="29">
        <f t="shared" si="44"/>
        <v>232.83</v>
      </c>
      <c r="T196" s="34" t="b">
        <f t="shared" si="45"/>
        <v>1</v>
      </c>
      <c r="U196" s="34" t="b">
        <f t="shared" si="46"/>
        <v>1</v>
      </c>
      <c r="V196" s="65" t="b">
        <f t="shared" si="47"/>
        <v>1</v>
      </c>
      <c r="W196" s="65" t="b">
        <f t="shared" si="48"/>
        <v>0</v>
      </c>
      <c r="X196" s="65" t="b">
        <f t="shared" si="49"/>
        <v>1</v>
      </c>
      <c r="Y196" s="65" t="b">
        <f t="shared" si="40"/>
        <v>1</v>
      </c>
      <c r="Z196" s="65" t="b">
        <f t="shared" si="50"/>
        <v>0</v>
      </c>
    </row>
    <row r="197" spans="1:26" s="28" customFormat="1" x14ac:dyDescent="0.25">
      <c r="A197" s="111" t="s">
        <v>418</v>
      </c>
      <c r="B197" s="111" t="s">
        <v>419</v>
      </c>
      <c r="C197" s="111" t="s">
        <v>157</v>
      </c>
      <c r="D197" s="26" t="s">
        <v>22</v>
      </c>
      <c r="E197" s="155">
        <v>34</v>
      </c>
      <c r="F197" s="155">
        <v>36</v>
      </c>
      <c r="G197" s="155">
        <v>35</v>
      </c>
      <c r="H197" s="155">
        <v>36</v>
      </c>
      <c r="I197" s="24">
        <f t="shared" si="41"/>
        <v>35.25</v>
      </c>
      <c r="J197" s="24">
        <f t="shared" si="42"/>
        <v>70.5</v>
      </c>
      <c r="K197" s="155">
        <v>62</v>
      </c>
      <c r="L197" s="155">
        <v>60</v>
      </c>
      <c r="M197" s="28">
        <v>71</v>
      </c>
      <c r="N197" s="30"/>
      <c r="O197" s="29">
        <f t="shared" si="43"/>
        <v>64.33</v>
      </c>
      <c r="P197" s="30">
        <v>20</v>
      </c>
      <c r="Q197" s="167">
        <v>37.5</v>
      </c>
      <c r="R197" s="28">
        <v>40</v>
      </c>
      <c r="S197" s="29">
        <f t="shared" si="44"/>
        <v>232.33</v>
      </c>
      <c r="T197" s="34" t="b">
        <f t="shared" si="45"/>
        <v>1</v>
      </c>
      <c r="U197" s="34" t="b">
        <f t="shared" si="46"/>
        <v>1</v>
      </c>
      <c r="V197" s="65" t="b">
        <f t="shared" si="47"/>
        <v>0</v>
      </c>
      <c r="W197" s="65" t="b">
        <f t="shared" si="48"/>
        <v>1</v>
      </c>
      <c r="X197" s="65" t="b">
        <f t="shared" si="49"/>
        <v>1</v>
      </c>
      <c r="Y197" s="65" t="b">
        <f t="shared" si="40"/>
        <v>1</v>
      </c>
      <c r="Z197" s="65" t="b">
        <f t="shared" si="50"/>
        <v>0</v>
      </c>
    </row>
    <row r="198" spans="1:26" s="28" customFormat="1" x14ac:dyDescent="0.25">
      <c r="A198" s="111" t="s">
        <v>343</v>
      </c>
      <c r="B198" s="111" t="s">
        <v>344</v>
      </c>
      <c r="C198" s="111" t="s">
        <v>124</v>
      </c>
      <c r="D198" s="26" t="s">
        <v>21</v>
      </c>
      <c r="E198" s="155">
        <v>37</v>
      </c>
      <c r="F198" s="155">
        <v>34</v>
      </c>
      <c r="G198" s="155">
        <v>38</v>
      </c>
      <c r="H198" s="155">
        <v>37</v>
      </c>
      <c r="I198" s="24">
        <f t="shared" si="41"/>
        <v>36.5</v>
      </c>
      <c r="J198" s="24">
        <f t="shared" si="42"/>
        <v>73</v>
      </c>
      <c r="K198" s="155">
        <v>41</v>
      </c>
      <c r="L198" s="155">
        <v>41</v>
      </c>
      <c r="M198" s="28">
        <v>55</v>
      </c>
      <c r="N198" s="30"/>
      <c r="O198" s="29">
        <f t="shared" si="43"/>
        <v>45.67</v>
      </c>
      <c r="P198" s="30">
        <v>40</v>
      </c>
      <c r="Q198" s="167">
        <v>32.5</v>
      </c>
      <c r="R198" s="28">
        <v>41</v>
      </c>
      <c r="S198" s="29">
        <f t="shared" si="44"/>
        <v>232.17</v>
      </c>
      <c r="T198" s="34" t="b">
        <f t="shared" si="45"/>
        <v>1</v>
      </c>
      <c r="U198" s="34" t="b">
        <f t="shared" si="46"/>
        <v>0</v>
      </c>
      <c r="V198" s="65" t="b">
        <f t="shared" si="47"/>
        <v>1</v>
      </c>
      <c r="W198" s="65" t="b">
        <f t="shared" si="48"/>
        <v>1</v>
      </c>
      <c r="X198" s="65" t="b">
        <f t="shared" si="49"/>
        <v>1</v>
      </c>
      <c r="Y198" s="65" t="b">
        <f t="shared" si="40"/>
        <v>1</v>
      </c>
      <c r="Z198" s="65" t="b">
        <f t="shared" si="50"/>
        <v>0</v>
      </c>
    </row>
    <row r="199" spans="1:26" s="28" customFormat="1" x14ac:dyDescent="0.25">
      <c r="A199" s="111" t="s">
        <v>166</v>
      </c>
      <c r="B199" s="111" t="s">
        <v>167</v>
      </c>
      <c r="C199" s="111" t="s">
        <v>120</v>
      </c>
      <c r="D199" s="26" t="s">
        <v>16</v>
      </c>
      <c r="E199" s="155">
        <v>31</v>
      </c>
      <c r="F199" s="155">
        <v>33</v>
      </c>
      <c r="G199" s="155">
        <v>24</v>
      </c>
      <c r="H199" s="155">
        <v>38</v>
      </c>
      <c r="I199" s="24">
        <f t="shared" si="41"/>
        <v>31.5</v>
      </c>
      <c r="J199" s="24">
        <f t="shared" si="42"/>
        <v>63</v>
      </c>
      <c r="K199" s="155">
        <v>69</v>
      </c>
      <c r="L199" s="155">
        <v>76</v>
      </c>
      <c r="M199" s="28">
        <v>71</v>
      </c>
      <c r="N199" s="30"/>
      <c r="O199" s="29">
        <f t="shared" si="43"/>
        <v>72</v>
      </c>
      <c r="P199" s="30">
        <v>30</v>
      </c>
      <c r="Q199" s="30">
        <v>37</v>
      </c>
      <c r="R199" s="28">
        <v>30</v>
      </c>
      <c r="S199" s="29">
        <f t="shared" si="44"/>
        <v>232</v>
      </c>
      <c r="T199" s="34" t="b">
        <f t="shared" si="45"/>
        <v>1</v>
      </c>
      <c r="U199" s="34" t="b">
        <f t="shared" si="46"/>
        <v>1</v>
      </c>
      <c r="V199" s="65" t="b">
        <f t="shared" si="47"/>
        <v>0</v>
      </c>
      <c r="W199" s="65" t="b">
        <f t="shared" si="48"/>
        <v>1</v>
      </c>
      <c r="X199" s="65" t="b">
        <f t="shared" si="49"/>
        <v>0</v>
      </c>
      <c r="Y199" s="65" t="b">
        <f t="shared" si="40"/>
        <v>1</v>
      </c>
      <c r="Z199" s="65" t="b">
        <f t="shared" si="50"/>
        <v>0</v>
      </c>
    </row>
    <row r="200" spans="1:26" s="28" customFormat="1" x14ac:dyDescent="0.25">
      <c r="A200" s="111" t="s">
        <v>616</v>
      </c>
      <c r="B200" s="111" t="s">
        <v>617</v>
      </c>
      <c r="C200" s="111" t="s">
        <v>181</v>
      </c>
      <c r="D200" s="26" t="s">
        <v>0</v>
      </c>
      <c r="E200" s="155">
        <v>28</v>
      </c>
      <c r="F200" s="155">
        <v>34</v>
      </c>
      <c r="G200" s="155">
        <v>36</v>
      </c>
      <c r="H200" s="155">
        <v>35</v>
      </c>
      <c r="I200" s="24">
        <f t="shared" si="41"/>
        <v>33.25</v>
      </c>
      <c r="J200" s="24">
        <f t="shared" si="42"/>
        <v>66.5</v>
      </c>
      <c r="K200" s="155">
        <v>44</v>
      </c>
      <c r="L200" s="155">
        <v>59</v>
      </c>
      <c r="M200" s="28">
        <v>66</v>
      </c>
      <c r="N200" s="30"/>
      <c r="O200" s="29">
        <f t="shared" si="43"/>
        <v>56.33</v>
      </c>
      <c r="P200" s="30">
        <v>30</v>
      </c>
      <c r="Q200" s="167">
        <v>34</v>
      </c>
      <c r="R200" s="28">
        <v>45</v>
      </c>
      <c r="S200" s="29">
        <f t="shared" si="44"/>
        <v>231.83</v>
      </c>
      <c r="T200" s="34" t="b">
        <f t="shared" si="45"/>
        <v>1</v>
      </c>
      <c r="U200" s="34" t="b">
        <f t="shared" si="46"/>
        <v>1</v>
      </c>
      <c r="V200" s="65" t="b">
        <f t="shared" si="47"/>
        <v>0</v>
      </c>
      <c r="W200" s="65" t="b">
        <f t="shared" si="48"/>
        <v>1</v>
      </c>
      <c r="X200" s="65" t="b">
        <f t="shared" si="49"/>
        <v>1</v>
      </c>
      <c r="Y200" s="65" t="b">
        <f t="shared" si="40"/>
        <v>1</v>
      </c>
      <c r="Z200" s="65" t="b">
        <f t="shared" si="50"/>
        <v>0</v>
      </c>
    </row>
    <row r="201" spans="1:26" s="28" customFormat="1" x14ac:dyDescent="0.25">
      <c r="A201" s="111" t="s">
        <v>216</v>
      </c>
      <c r="B201" s="111" t="s">
        <v>217</v>
      </c>
      <c r="C201" s="111" t="s">
        <v>157</v>
      </c>
      <c r="D201" s="26" t="s">
        <v>19</v>
      </c>
      <c r="E201" s="155">
        <v>30</v>
      </c>
      <c r="F201" s="155">
        <v>35</v>
      </c>
      <c r="G201" s="155">
        <v>33</v>
      </c>
      <c r="H201" s="155">
        <v>34</v>
      </c>
      <c r="I201" s="24">
        <f t="shared" si="41"/>
        <v>33</v>
      </c>
      <c r="J201" s="24">
        <f t="shared" si="42"/>
        <v>66</v>
      </c>
      <c r="K201" s="155">
        <v>53</v>
      </c>
      <c r="L201" s="155">
        <v>53</v>
      </c>
      <c r="M201" s="28">
        <v>51</v>
      </c>
      <c r="N201" s="30"/>
      <c r="O201" s="29">
        <f t="shared" si="43"/>
        <v>52.33</v>
      </c>
      <c r="P201" s="30">
        <v>40</v>
      </c>
      <c r="Q201" s="30">
        <v>39</v>
      </c>
      <c r="R201" s="28">
        <v>34</v>
      </c>
      <c r="S201" s="29">
        <f t="shared" si="44"/>
        <v>231.33</v>
      </c>
      <c r="T201" s="34" t="b">
        <f t="shared" si="45"/>
        <v>1</v>
      </c>
      <c r="U201" s="34" t="b">
        <f t="shared" si="46"/>
        <v>0</v>
      </c>
      <c r="V201" s="65" t="b">
        <f t="shared" si="47"/>
        <v>1</v>
      </c>
      <c r="W201" s="65" t="b">
        <f t="shared" si="48"/>
        <v>1</v>
      </c>
      <c r="X201" s="65" t="b">
        <f t="shared" si="49"/>
        <v>0</v>
      </c>
      <c r="Y201" s="65" t="b">
        <f t="shared" si="40"/>
        <v>1</v>
      </c>
      <c r="Z201" s="65" t="b">
        <f t="shared" si="50"/>
        <v>0</v>
      </c>
    </row>
    <row r="202" spans="1:26" s="28" customFormat="1" x14ac:dyDescent="0.25">
      <c r="A202" s="111" t="s">
        <v>251</v>
      </c>
      <c r="B202" s="111" t="s">
        <v>252</v>
      </c>
      <c r="C202" s="111" t="s">
        <v>120</v>
      </c>
      <c r="D202" s="26" t="s">
        <v>19</v>
      </c>
      <c r="E202" s="155">
        <v>28</v>
      </c>
      <c r="F202" s="155">
        <v>37</v>
      </c>
      <c r="G202" s="155">
        <v>31</v>
      </c>
      <c r="H202" s="155">
        <v>33</v>
      </c>
      <c r="I202" s="24">
        <f t="shared" si="41"/>
        <v>32.25</v>
      </c>
      <c r="J202" s="24">
        <f t="shared" si="42"/>
        <v>64.5</v>
      </c>
      <c r="K202" s="155">
        <v>62</v>
      </c>
      <c r="L202" s="155">
        <v>66</v>
      </c>
      <c r="M202" s="28">
        <v>69</v>
      </c>
      <c r="N202" s="30"/>
      <c r="O202" s="29">
        <f t="shared" si="43"/>
        <v>65.67</v>
      </c>
      <c r="P202" s="30">
        <v>30</v>
      </c>
      <c r="Q202" s="30">
        <v>35</v>
      </c>
      <c r="R202" s="28">
        <v>36</v>
      </c>
      <c r="S202" s="29">
        <f t="shared" si="44"/>
        <v>231.17</v>
      </c>
      <c r="T202" s="34" t="b">
        <f t="shared" si="45"/>
        <v>1</v>
      </c>
      <c r="U202" s="34" t="b">
        <f t="shared" si="46"/>
        <v>1</v>
      </c>
      <c r="V202" s="65" t="b">
        <f t="shared" si="47"/>
        <v>0</v>
      </c>
      <c r="W202" s="65" t="b">
        <f t="shared" si="48"/>
        <v>1</v>
      </c>
      <c r="X202" s="65" t="b">
        <f t="shared" si="49"/>
        <v>1</v>
      </c>
      <c r="Y202" s="65" t="b">
        <f t="shared" si="40"/>
        <v>1</v>
      </c>
      <c r="Z202" s="65" t="b">
        <f t="shared" si="50"/>
        <v>0</v>
      </c>
    </row>
    <row r="203" spans="1:26" s="28" customFormat="1" x14ac:dyDescent="0.25">
      <c r="A203" s="111" t="s">
        <v>508</v>
      </c>
      <c r="B203" s="111" t="s">
        <v>509</v>
      </c>
      <c r="C203" s="111" t="s">
        <v>181</v>
      </c>
      <c r="D203" s="26" t="s">
        <v>23</v>
      </c>
      <c r="E203" s="155">
        <v>32</v>
      </c>
      <c r="F203" s="155">
        <v>33</v>
      </c>
      <c r="G203" s="155">
        <v>32</v>
      </c>
      <c r="H203" s="155">
        <v>37</v>
      </c>
      <c r="I203" s="24">
        <f t="shared" si="41"/>
        <v>33.5</v>
      </c>
      <c r="J203" s="24">
        <f t="shared" si="42"/>
        <v>67</v>
      </c>
      <c r="K203" s="155">
        <v>52</v>
      </c>
      <c r="L203" s="155">
        <v>55</v>
      </c>
      <c r="M203" s="28">
        <v>55</v>
      </c>
      <c r="N203" s="30"/>
      <c r="O203" s="29">
        <f t="shared" si="43"/>
        <v>54</v>
      </c>
      <c r="P203" s="30">
        <v>40</v>
      </c>
      <c r="Q203" s="167">
        <v>31</v>
      </c>
      <c r="R203" s="28">
        <v>39</v>
      </c>
      <c r="S203" s="29">
        <f t="shared" si="44"/>
        <v>231</v>
      </c>
      <c r="T203" s="34" t="b">
        <f t="shared" si="45"/>
        <v>1</v>
      </c>
      <c r="U203" s="34" t="b">
        <f t="shared" si="46"/>
        <v>0</v>
      </c>
      <c r="V203" s="65" t="b">
        <f t="shared" si="47"/>
        <v>1</v>
      </c>
      <c r="W203" s="65" t="b">
        <f t="shared" si="48"/>
        <v>0</v>
      </c>
      <c r="X203" s="65" t="b">
        <f t="shared" si="49"/>
        <v>1</v>
      </c>
      <c r="Y203" s="65" t="b">
        <f t="shared" si="40"/>
        <v>1</v>
      </c>
      <c r="Z203" s="65" t="b">
        <f t="shared" si="50"/>
        <v>0</v>
      </c>
    </row>
    <row r="204" spans="1:26" s="28" customFormat="1" x14ac:dyDescent="0.25">
      <c r="A204" s="111" t="s">
        <v>802</v>
      </c>
      <c r="B204" s="111" t="s">
        <v>803</v>
      </c>
      <c r="C204" s="111" t="s">
        <v>181</v>
      </c>
      <c r="D204" s="26" t="s">
        <v>26</v>
      </c>
      <c r="E204" s="155">
        <v>31</v>
      </c>
      <c r="F204" s="155">
        <v>36</v>
      </c>
      <c r="G204" s="155">
        <v>37</v>
      </c>
      <c r="H204" s="155">
        <v>37</v>
      </c>
      <c r="I204" s="24">
        <f t="shared" si="41"/>
        <v>35.25</v>
      </c>
      <c r="J204" s="24">
        <f t="shared" si="42"/>
        <v>70.5</v>
      </c>
      <c r="K204" s="155">
        <v>56</v>
      </c>
      <c r="L204" s="155">
        <v>61</v>
      </c>
      <c r="M204" s="28">
        <v>68</v>
      </c>
      <c r="N204" s="30"/>
      <c r="O204" s="29">
        <f t="shared" si="43"/>
        <v>61.67</v>
      </c>
      <c r="P204" s="30">
        <v>20</v>
      </c>
      <c r="Q204" s="167">
        <v>38.5</v>
      </c>
      <c r="R204" s="28">
        <v>40</v>
      </c>
      <c r="S204" s="29">
        <f t="shared" si="44"/>
        <v>230.67</v>
      </c>
      <c r="T204" s="34" t="b">
        <f t="shared" si="45"/>
        <v>1</v>
      </c>
      <c r="U204" s="34" t="b">
        <f t="shared" si="46"/>
        <v>1</v>
      </c>
      <c r="V204" s="65" t="b">
        <f t="shared" si="47"/>
        <v>0</v>
      </c>
      <c r="W204" s="65" t="b">
        <f t="shared" si="48"/>
        <v>1</v>
      </c>
      <c r="X204" s="65" t="b">
        <f t="shared" si="49"/>
        <v>1</v>
      </c>
      <c r="Y204" s="65" t="b">
        <f>IF(S204,S204&gt;=200,S204&lt;200)</f>
        <v>1</v>
      </c>
      <c r="Z204" s="65" t="b">
        <f t="shared" si="50"/>
        <v>0</v>
      </c>
    </row>
    <row r="205" spans="1:26" s="28" customFormat="1" x14ac:dyDescent="0.25">
      <c r="A205" s="111" t="s">
        <v>702</v>
      </c>
      <c r="B205" s="111" t="s">
        <v>703</v>
      </c>
      <c r="C205" s="111" t="s">
        <v>128</v>
      </c>
      <c r="D205" s="26" t="s">
        <v>25</v>
      </c>
      <c r="E205" s="155">
        <v>30</v>
      </c>
      <c r="F205" s="155">
        <v>35</v>
      </c>
      <c r="G205" s="155">
        <v>37</v>
      </c>
      <c r="H205" s="155">
        <v>38</v>
      </c>
      <c r="I205" s="24">
        <f t="shared" si="41"/>
        <v>35</v>
      </c>
      <c r="J205" s="24">
        <f t="shared" si="42"/>
        <v>70</v>
      </c>
      <c r="K205" s="155">
        <v>56</v>
      </c>
      <c r="L205" s="155">
        <v>46</v>
      </c>
      <c r="M205" s="28">
        <v>67</v>
      </c>
      <c r="N205" s="30"/>
      <c r="O205" s="29">
        <f t="shared" si="43"/>
        <v>56.33</v>
      </c>
      <c r="P205" s="30">
        <v>40</v>
      </c>
      <c r="Q205" s="167">
        <v>23</v>
      </c>
      <c r="R205" s="30">
        <v>41</v>
      </c>
      <c r="S205" s="29">
        <f t="shared" si="44"/>
        <v>230.33</v>
      </c>
      <c r="T205" s="34" t="b">
        <f t="shared" si="45"/>
        <v>1</v>
      </c>
      <c r="U205" s="34" t="b">
        <f t="shared" si="46"/>
        <v>1</v>
      </c>
      <c r="V205" s="65" t="b">
        <f t="shared" si="47"/>
        <v>1</v>
      </c>
      <c r="W205" s="65" t="b">
        <f t="shared" si="48"/>
        <v>0</v>
      </c>
      <c r="X205" s="65" t="b">
        <f t="shared" si="49"/>
        <v>1</v>
      </c>
      <c r="Y205" s="65" t="b">
        <f>IF(S205,S205&gt;=200,S205&lt;200)</f>
        <v>1</v>
      </c>
      <c r="Z205" s="65" t="b">
        <f t="shared" si="50"/>
        <v>0</v>
      </c>
    </row>
    <row r="206" spans="1:26" s="28" customFormat="1" x14ac:dyDescent="0.25">
      <c r="A206" s="111" t="s">
        <v>752</v>
      </c>
      <c r="B206" s="111" t="s">
        <v>753</v>
      </c>
      <c r="C206" s="111" t="s">
        <v>181</v>
      </c>
      <c r="D206" s="26" t="s">
        <v>25</v>
      </c>
      <c r="E206" s="155">
        <v>32</v>
      </c>
      <c r="F206" s="155">
        <v>32</v>
      </c>
      <c r="G206" s="155">
        <v>36</v>
      </c>
      <c r="H206" s="155">
        <v>36</v>
      </c>
      <c r="I206" s="24">
        <f t="shared" si="41"/>
        <v>34</v>
      </c>
      <c r="J206" s="24">
        <f t="shared" si="42"/>
        <v>68</v>
      </c>
      <c r="K206" s="155">
        <v>0</v>
      </c>
      <c r="L206" s="155">
        <v>56</v>
      </c>
      <c r="M206" s="28">
        <v>62</v>
      </c>
      <c r="N206" s="30"/>
      <c r="O206" s="29">
        <f t="shared" si="43"/>
        <v>39.33</v>
      </c>
      <c r="P206" s="30">
        <v>40</v>
      </c>
      <c r="Q206" s="167">
        <v>42</v>
      </c>
      <c r="R206" s="28">
        <v>41</v>
      </c>
      <c r="S206" s="29">
        <f t="shared" si="44"/>
        <v>230.33</v>
      </c>
      <c r="T206" s="34" t="b">
        <f t="shared" si="45"/>
        <v>1</v>
      </c>
      <c r="U206" s="34" t="b">
        <f t="shared" si="46"/>
        <v>0</v>
      </c>
      <c r="V206" s="65" t="b">
        <f t="shared" si="47"/>
        <v>1</v>
      </c>
      <c r="W206" s="65" t="b">
        <f t="shared" si="48"/>
        <v>1</v>
      </c>
      <c r="X206" s="65" t="b">
        <f t="shared" si="49"/>
        <v>1</v>
      </c>
      <c r="Y206" s="65" t="b">
        <f>IF(S206,S206&gt;=200,S206&lt;200)</f>
        <v>1</v>
      </c>
      <c r="Z206" s="65" t="b">
        <f t="shared" si="50"/>
        <v>0</v>
      </c>
    </row>
    <row r="207" spans="1:26" s="28" customFormat="1" x14ac:dyDescent="0.25">
      <c r="A207" s="111" t="s">
        <v>520</v>
      </c>
      <c r="B207" s="111" t="s">
        <v>521</v>
      </c>
      <c r="C207" s="111" t="s">
        <v>153</v>
      </c>
      <c r="D207" s="26" t="s">
        <v>23</v>
      </c>
      <c r="E207" s="155">
        <v>24</v>
      </c>
      <c r="F207" s="155">
        <v>31</v>
      </c>
      <c r="G207" s="155">
        <v>30</v>
      </c>
      <c r="H207" s="155">
        <v>36</v>
      </c>
      <c r="I207" s="24">
        <f t="shared" si="41"/>
        <v>30.25</v>
      </c>
      <c r="J207" s="24">
        <f t="shared" si="42"/>
        <v>60.5</v>
      </c>
      <c r="K207" s="155">
        <v>64</v>
      </c>
      <c r="L207" s="155">
        <v>42</v>
      </c>
      <c r="M207" s="28">
        <v>58</v>
      </c>
      <c r="N207" s="30"/>
      <c r="O207" s="29">
        <f t="shared" si="43"/>
        <v>54.67</v>
      </c>
      <c r="P207" s="30">
        <v>40</v>
      </c>
      <c r="Q207" s="167">
        <v>39</v>
      </c>
      <c r="R207" s="28">
        <v>36</v>
      </c>
      <c r="S207" s="29">
        <f t="shared" si="44"/>
        <v>230.17</v>
      </c>
      <c r="T207" s="34" t="b">
        <f t="shared" si="45"/>
        <v>1</v>
      </c>
      <c r="U207" s="34" t="b">
        <f t="shared" si="46"/>
        <v>0</v>
      </c>
      <c r="V207" s="65" t="b">
        <f t="shared" si="47"/>
        <v>1</v>
      </c>
      <c r="W207" s="65" t="b">
        <f t="shared" si="48"/>
        <v>1</v>
      </c>
      <c r="X207" s="65" t="b">
        <f t="shared" si="49"/>
        <v>1</v>
      </c>
      <c r="Y207" s="65" t="b">
        <f>IF(S207,S207&gt;=207,S207&lt;207)</f>
        <v>1</v>
      </c>
      <c r="Z207" s="65" t="b">
        <f t="shared" si="50"/>
        <v>0</v>
      </c>
    </row>
    <row r="208" spans="1:26" s="28" customFormat="1" x14ac:dyDescent="0.25">
      <c r="A208" s="111" t="s">
        <v>362</v>
      </c>
      <c r="B208" s="111" t="s">
        <v>363</v>
      </c>
      <c r="C208" s="111" t="s">
        <v>128</v>
      </c>
      <c r="D208" s="26" t="s">
        <v>21</v>
      </c>
      <c r="E208" s="155">
        <v>32</v>
      </c>
      <c r="F208" s="155">
        <v>29</v>
      </c>
      <c r="G208" s="155">
        <v>37</v>
      </c>
      <c r="H208" s="155">
        <v>38</v>
      </c>
      <c r="I208" s="24">
        <f t="shared" si="41"/>
        <v>34</v>
      </c>
      <c r="J208" s="24">
        <f t="shared" si="42"/>
        <v>68</v>
      </c>
      <c r="K208" s="155">
        <v>68</v>
      </c>
      <c r="L208" s="155">
        <v>60</v>
      </c>
      <c r="M208" s="28">
        <v>66</v>
      </c>
      <c r="N208" s="30"/>
      <c r="O208" s="29">
        <f t="shared" si="43"/>
        <v>64.67</v>
      </c>
      <c r="P208" s="30">
        <v>40</v>
      </c>
      <c r="Q208" s="167">
        <v>28</v>
      </c>
      <c r="R208" s="28">
        <v>29</v>
      </c>
      <c r="S208" s="29">
        <f t="shared" si="44"/>
        <v>229.67</v>
      </c>
      <c r="T208" s="34" t="b">
        <f t="shared" si="45"/>
        <v>1</v>
      </c>
      <c r="U208" s="34" t="b">
        <f t="shared" si="46"/>
        <v>1</v>
      </c>
      <c r="V208" s="65" t="b">
        <f t="shared" si="47"/>
        <v>1</v>
      </c>
      <c r="W208" s="65" t="b">
        <f t="shared" si="48"/>
        <v>0</v>
      </c>
      <c r="X208" s="65" t="b">
        <f t="shared" si="49"/>
        <v>0</v>
      </c>
      <c r="Y208" s="65" t="b">
        <f>IF(S208,S208&gt;=207,S208&lt;207)</f>
        <v>1</v>
      </c>
      <c r="Z208" s="65" t="b">
        <f t="shared" si="50"/>
        <v>0</v>
      </c>
    </row>
    <row r="209" spans="1:26" s="28" customFormat="1" x14ac:dyDescent="0.25">
      <c r="A209" s="151" t="s">
        <v>223</v>
      </c>
      <c r="B209" s="151" t="s">
        <v>224</v>
      </c>
      <c r="C209" s="151" t="s">
        <v>171</v>
      </c>
      <c r="D209" s="26" t="s">
        <v>19</v>
      </c>
      <c r="E209" s="155">
        <v>28</v>
      </c>
      <c r="F209" s="155">
        <v>36</v>
      </c>
      <c r="G209" s="155">
        <v>35</v>
      </c>
      <c r="H209" s="155">
        <v>36</v>
      </c>
      <c r="I209" s="24">
        <f t="shared" si="41"/>
        <v>33.75</v>
      </c>
      <c r="J209" s="24">
        <f t="shared" si="42"/>
        <v>67.5</v>
      </c>
      <c r="K209" s="155">
        <v>63</v>
      </c>
      <c r="L209" s="155">
        <v>72</v>
      </c>
      <c r="M209" s="28">
        <v>60</v>
      </c>
      <c r="N209" s="30"/>
      <c r="O209" s="29">
        <f t="shared" si="43"/>
        <v>65</v>
      </c>
      <c r="P209" s="30">
        <v>40</v>
      </c>
      <c r="Q209" s="30">
        <v>23</v>
      </c>
      <c r="R209" s="28">
        <v>34</v>
      </c>
      <c r="S209" s="29">
        <f t="shared" si="44"/>
        <v>229.5</v>
      </c>
      <c r="T209" s="34" t="b">
        <f t="shared" si="45"/>
        <v>1</v>
      </c>
      <c r="U209" s="34" t="b">
        <f t="shared" si="46"/>
        <v>1</v>
      </c>
      <c r="V209" s="65" t="b">
        <f t="shared" si="47"/>
        <v>1</v>
      </c>
      <c r="W209" s="65" t="b">
        <f t="shared" si="48"/>
        <v>0</v>
      </c>
      <c r="X209" s="65" t="b">
        <f t="shared" si="49"/>
        <v>0</v>
      </c>
      <c r="Y209" s="65" t="b">
        <f>IF(S209,S209&gt;=207,S209&lt;207)</f>
        <v>1</v>
      </c>
      <c r="Z209" s="65" t="b">
        <f t="shared" si="50"/>
        <v>0</v>
      </c>
    </row>
    <row r="210" spans="1:26" s="28" customFormat="1" x14ac:dyDescent="0.25">
      <c r="A210" s="111" t="s">
        <v>248</v>
      </c>
      <c r="B210" s="111" t="s">
        <v>249</v>
      </c>
      <c r="C210" s="111" t="s">
        <v>164</v>
      </c>
      <c r="D210" s="26" t="s">
        <v>19</v>
      </c>
      <c r="E210" s="155">
        <v>32</v>
      </c>
      <c r="F210" s="155">
        <v>37</v>
      </c>
      <c r="G210" s="155">
        <v>37</v>
      </c>
      <c r="H210" s="155">
        <v>36</v>
      </c>
      <c r="I210" s="24">
        <f t="shared" si="41"/>
        <v>35.5</v>
      </c>
      <c r="J210" s="24">
        <f t="shared" si="42"/>
        <v>71</v>
      </c>
      <c r="K210" s="155">
        <v>64</v>
      </c>
      <c r="L210" s="155">
        <v>60</v>
      </c>
      <c r="M210" s="28">
        <v>0</v>
      </c>
      <c r="N210" s="30"/>
      <c r="O210" s="29">
        <f t="shared" si="43"/>
        <v>41.33</v>
      </c>
      <c r="P210" s="30">
        <v>40</v>
      </c>
      <c r="Q210" s="30">
        <v>35</v>
      </c>
      <c r="R210" s="28">
        <v>42</v>
      </c>
      <c r="S210" s="29">
        <f t="shared" si="44"/>
        <v>229.33</v>
      </c>
      <c r="T210" s="34" t="b">
        <f t="shared" si="45"/>
        <v>1</v>
      </c>
      <c r="U210" s="34" t="b">
        <f t="shared" si="46"/>
        <v>0</v>
      </c>
      <c r="V210" s="65" t="b">
        <f t="shared" si="47"/>
        <v>1</v>
      </c>
      <c r="W210" s="65" t="b">
        <f t="shared" si="48"/>
        <v>1</v>
      </c>
      <c r="X210" s="65" t="b">
        <f t="shared" si="49"/>
        <v>1</v>
      </c>
      <c r="Y210" s="65" t="b">
        <f>IF(S210,S210&gt;=207,S210&lt;207)</f>
        <v>1</v>
      </c>
      <c r="Z210" s="65" t="b">
        <f t="shared" si="50"/>
        <v>0</v>
      </c>
    </row>
    <row r="211" spans="1:26" s="28" customFormat="1" x14ac:dyDescent="0.25">
      <c r="A211" s="111" t="s">
        <v>728</v>
      </c>
      <c r="B211" s="111" t="s">
        <v>729</v>
      </c>
      <c r="C211" s="111" t="s">
        <v>109</v>
      </c>
      <c r="D211" s="26" t="s">
        <v>25</v>
      </c>
      <c r="E211" s="155">
        <v>28</v>
      </c>
      <c r="F211" s="155">
        <v>35</v>
      </c>
      <c r="G211" s="155">
        <v>37</v>
      </c>
      <c r="H211" s="155">
        <v>39</v>
      </c>
      <c r="I211" s="24">
        <f t="shared" si="41"/>
        <v>34.75</v>
      </c>
      <c r="J211" s="24">
        <f t="shared" si="42"/>
        <v>69.5</v>
      </c>
      <c r="K211" s="155">
        <v>51</v>
      </c>
      <c r="L211" s="155">
        <v>62</v>
      </c>
      <c r="M211" s="28">
        <v>62</v>
      </c>
      <c r="N211" s="30"/>
      <c r="O211" s="29">
        <f t="shared" si="43"/>
        <v>58.33</v>
      </c>
      <c r="P211" s="30">
        <v>40</v>
      </c>
      <c r="Q211" s="167">
        <v>29</v>
      </c>
      <c r="R211" s="30">
        <v>31</v>
      </c>
      <c r="S211" s="29">
        <f t="shared" si="44"/>
        <v>227.83</v>
      </c>
      <c r="T211" s="34" t="b">
        <f t="shared" si="45"/>
        <v>1</v>
      </c>
      <c r="U211" s="34" t="b">
        <f t="shared" si="46"/>
        <v>1</v>
      </c>
      <c r="V211" s="65" t="b">
        <f t="shared" si="47"/>
        <v>1</v>
      </c>
      <c r="W211" s="65" t="b">
        <f t="shared" si="48"/>
        <v>0</v>
      </c>
      <c r="X211" s="65" t="b">
        <f t="shared" si="49"/>
        <v>0</v>
      </c>
      <c r="Y211" s="65" t="b">
        <f>IF(S211,S211&gt;=200,S211&lt;200)</f>
        <v>1</v>
      </c>
      <c r="Z211" s="65" t="b">
        <f t="shared" si="50"/>
        <v>0</v>
      </c>
    </row>
    <row r="212" spans="1:26" s="28" customFormat="1" x14ac:dyDescent="0.25">
      <c r="A212" s="111" t="s">
        <v>665</v>
      </c>
      <c r="B212" s="111" t="s">
        <v>307</v>
      </c>
      <c r="C212" s="111" t="s">
        <v>348</v>
      </c>
      <c r="D212" s="26" t="s">
        <v>24</v>
      </c>
      <c r="E212" s="155">
        <v>22</v>
      </c>
      <c r="F212" s="155">
        <v>37</v>
      </c>
      <c r="G212" s="155">
        <v>36</v>
      </c>
      <c r="H212" s="155">
        <v>32</v>
      </c>
      <c r="I212" s="24">
        <f t="shared" si="41"/>
        <v>31.75</v>
      </c>
      <c r="J212" s="24">
        <f t="shared" si="42"/>
        <v>63.5</v>
      </c>
      <c r="K212" s="155">
        <v>48</v>
      </c>
      <c r="L212" s="155">
        <v>50</v>
      </c>
      <c r="M212" s="28">
        <v>70</v>
      </c>
      <c r="N212" s="30"/>
      <c r="O212" s="29">
        <f t="shared" si="43"/>
        <v>56</v>
      </c>
      <c r="P212" s="30">
        <v>40</v>
      </c>
      <c r="Q212" s="167">
        <v>31</v>
      </c>
      <c r="R212" s="30">
        <v>37</v>
      </c>
      <c r="S212" s="29">
        <f t="shared" si="44"/>
        <v>227.5</v>
      </c>
      <c r="T212" s="34" t="b">
        <f t="shared" si="45"/>
        <v>1</v>
      </c>
      <c r="U212" s="34" t="b">
        <f t="shared" si="46"/>
        <v>1</v>
      </c>
      <c r="V212" s="65" t="b">
        <f t="shared" si="47"/>
        <v>1</v>
      </c>
      <c r="W212" s="65" t="b">
        <f t="shared" si="48"/>
        <v>0</v>
      </c>
      <c r="X212" s="65" t="b">
        <f t="shared" si="49"/>
        <v>1</v>
      </c>
      <c r="Y212" s="65" t="b">
        <f>IF(S212,S212&gt;=207,S212&lt;207)</f>
        <v>1</v>
      </c>
      <c r="Z212" s="65" t="b">
        <f t="shared" si="50"/>
        <v>0</v>
      </c>
    </row>
    <row r="213" spans="1:26" s="28" customFormat="1" x14ac:dyDescent="0.25">
      <c r="A213" s="111" t="s">
        <v>720</v>
      </c>
      <c r="B213" s="111" t="s">
        <v>530</v>
      </c>
      <c r="C213" s="111" t="s">
        <v>116</v>
      </c>
      <c r="D213" s="26" t="s">
        <v>25</v>
      </c>
      <c r="E213" s="155">
        <v>35</v>
      </c>
      <c r="F213" s="155">
        <v>30</v>
      </c>
      <c r="G213" s="155">
        <v>33</v>
      </c>
      <c r="H213" s="155">
        <v>36</v>
      </c>
      <c r="I213" s="24">
        <f t="shared" si="41"/>
        <v>33.5</v>
      </c>
      <c r="J213" s="24">
        <f t="shared" si="42"/>
        <v>67</v>
      </c>
      <c r="K213" s="155">
        <v>42</v>
      </c>
      <c r="L213" s="155">
        <v>77</v>
      </c>
      <c r="M213" s="28">
        <v>65</v>
      </c>
      <c r="N213" s="30"/>
      <c r="O213" s="29">
        <f t="shared" si="43"/>
        <v>61.33</v>
      </c>
      <c r="P213" s="30">
        <v>20</v>
      </c>
      <c r="Q213" s="167">
        <v>35</v>
      </c>
      <c r="R213" s="30">
        <v>44</v>
      </c>
      <c r="S213" s="29">
        <f t="shared" si="44"/>
        <v>227.33</v>
      </c>
      <c r="T213" s="34" t="b">
        <f t="shared" si="45"/>
        <v>1</v>
      </c>
      <c r="U213" s="34" t="b">
        <f t="shared" si="46"/>
        <v>1</v>
      </c>
      <c r="V213" s="65" t="b">
        <f t="shared" si="47"/>
        <v>0</v>
      </c>
      <c r="W213" s="65" t="b">
        <f t="shared" si="48"/>
        <v>1</v>
      </c>
      <c r="X213" s="65" t="b">
        <f t="shared" si="49"/>
        <v>1</v>
      </c>
      <c r="Y213" s="65" t="b">
        <f>IF(S213,S213&gt;=200,S213&lt;200)</f>
        <v>1</v>
      </c>
      <c r="Z213" s="65" t="b">
        <f t="shared" si="50"/>
        <v>0</v>
      </c>
    </row>
    <row r="214" spans="1:26" s="28" customFormat="1" x14ac:dyDescent="0.25">
      <c r="A214" s="111" t="s">
        <v>763</v>
      </c>
      <c r="B214" s="111" t="s">
        <v>764</v>
      </c>
      <c r="C214" s="111" t="s">
        <v>116</v>
      </c>
      <c r="D214" s="26" t="s">
        <v>26</v>
      </c>
      <c r="E214" s="155">
        <v>30</v>
      </c>
      <c r="F214" s="155">
        <v>39</v>
      </c>
      <c r="G214" s="155">
        <v>33</v>
      </c>
      <c r="H214" s="155">
        <v>33</v>
      </c>
      <c r="I214" s="24">
        <f t="shared" si="41"/>
        <v>33.75</v>
      </c>
      <c r="J214" s="24">
        <f t="shared" si="42"/>
        <v>67.5</v>
      </c>
      <c r="K214" s="155">
        <v>58</v>
      </c>
      <c r="L214" s="155">
        <v>58</v>
      </c>
      <c r="M214" s="28">
        <v>68</v>
      </c>
      <c r="N214" s="30"/>
      <c r="O214" s="29">
        <f t="shared" si="43"/>
        <v>61.33</v>
      </c>
      <c r="P214" s="30">
        <v>20</v>
      </c>
      <c r="Q214" s="167">
        <v>32</v>
      </c>
      <c r="R214" s="28">
        <v>46</v>
      </c>
      <c r="S214" s="29">
        <f t="shared" si="44"/>
        <v>226.83</v>
      </c>
      <c r="T214" s="34" t="b">
        <f t="shared" si="45"/>
        <v>1</v>
      </c>
      <c r="U214" s="34" t="b">
        <f t="shared" si="46"/>
        <v>1</v>
      </c>
      <c r="V214" s="65" t="b">
        <f t="shared" si="47"/>
        <v>0</v>
      </c>
      <c r="W214" s="65" t="b">
        <f t="shared" si="48"/>
        <v>1</v>
      </c>
      <c r="X214" s="65" t="b">
        <f t="shared" si="49"/>
        <v>1</v>
      </c>
      <c r="Y214" s="65" t="b">
        <f>IF(S214,S214&gt;=200,S214&lt;200)</f>
        <v>1</v>
      </c>
      <c r="Z214" s="65" t="b">
        <f t="shared" si="50"/>
        <v>0</v>
      </c>
    </row>
    <row r="215" spans="1:26" s="28" customFormat="1" x14ac:dyDescent="0.25">
      <c r="A215" s="151" t="s">
        <v>822</v>
      </c>
      <c r="B215" s="111" t="s">
        <v>180</v>
      </c>
      <c r="C215" s="111" t="s">
        <v>181</v>
      </c>
      <c r="D215" s="26" t="s">
        <v>16</v>
      </c>
      <c r="E215" s="155">
        <v>28</v>
      </c>
      <c r="F215" s="155">
        <v>33</v>
      </c>
      <c r="G215" s="155">
        <v>31</v>
      </c>
      <c r="H215" s="155">
        <v>36</v>
      </c>
      <c r="I215" s="24">
        <f t="shared" si="41"/>
        <v>32</v>
      </c>
      <c r="J215" s="24">
        <f t="shared" si="42"/>
        <v>64</v>
      </c>
      <c r="K215" s="155">
        <v>68</v>
      </c>
      <c r="L215" s="155">
        <v>57</v>
      </c>
      <c r="M215" s="28">
        <v>54</v>
      </c>
      <c r="N215" s="30"/>
      <c r="O215" s="29">
        <f t="shared" si="43"/>
        <v>59.67</v>
      </c>
      <c r="P215" s="30">
        <v>40</v>
      </c>
      <c r="Q215" s="30">
        <v>34</v>
      </c>
      <c r="R215" s="28">
        <v>29</v>
      </c>
      <c r="S215" s="29">
        <f t="shared" si="44"/>
        <v>226.67</v>
      </c>
      <c r="T215" s="34" t="b">
        <f t="shared" si="45"/>
        <v>1</v>
      </c>
      <c r="U215" s="34" t="b">
        <f t="shared" si="46"/>
        <v>1</v>
      </c>
      <c r="V215" s="65" t="b">
        <f t="shared" si="47"/>
        <v>1</v>
      </c>
      <c r="W215" s="65" t="b">
        <f t="shared" si="48"/>
        <v>1</v>
      </c>
      <c r="X215" s="65" t="b">
        <f t="shared" si="49"/>
        <v>0</v>
      </c>
      <c r="Y215" s="65" t="b">
        <f>IF(S215,S215&gt;=207,S215&lt;207)</f>
        <v>1</v>
      </c>
      <c r="Z215" s="65" t="b">
        <f t="shared" si="50"/>
        <v>0</v>
      </c>
    </row>
    <row r="216" spans="1:26" s="28" customFormat="1" x14ac:dyDescent="0.25">
      <c r="A216" s="111" t="s">
        <v>337</v>
      </c>
      <c r="B216" s="111" t="s">
        <v>338</v>
      </c>
      <c r="C216" s="111" t="s">
        <v>284</v>
      </c>
      <c r="D216" s="26" t="s">
        <v>21</v>
      </c>
      <c r="E216" s="155">
        <v>34</v>
      </c>
      <c r="F216" s="155">
        <v>36</v>
      </c>
      <c r="G216" s="155">
        <v>37</v>
      </c>
      <c r="H216" s="155">
        <v>37</v>
      </c>
      <c r="I216" s="24">
        <f t="shared" si="41"/>
        <v>36</v>
      </c>
      <c r="J216" s="24">
        <f t="shared" si="42"/>
        <v>72</v>
      </c>
      <c r="K216" s="155">
        <v>16</v>
      </c>
      <c r="L216" s="155">
        <v>55</v>
      </c>
      <c r="M216" s="28">
        <v>74</v>
      </c>
      <c r="N216" s="30"/>
      <c r="O216" s="29">
        <f t="shared" si="43"/>
        <v>48.33</v>
      </c>
      <c r="P216" s="30">
        <v>30</v>
      </c>
      <c r="Q216" s="167">
        <v>39</v>
      </c>
      <c r="R216" s="28">
        <v>37</v>
      </c>
      <c r="S216" s="29">
        <f t="shared" si="44"/>
        <v>226.33</v>
      </c>
      <c r="T216" s="34" t="b">
        <f t="shared" si="45"/>
        <v>1</v>
      </c>
      <c r="U216" s="34" t="b">
        <f t="shared" si="46"/>
        <v>0</v>
      </c>
      <c r="V216" s="65" t="b">
        <f t="shared" si="47"/>
        <v>0</v>
      </c>
      <c r="W216" s="65" t="b">
        <f t="shared" si="48"/>
        <v>1</v>
      </c>
      <c r="X216" s="65" t="b">
        <f t="shared" si="49"/>
        <v>1</v>
      </c>
      <c r="Y216" s="65" t="b">
        <f>IF(S216,S216&gt;=207,S216&lt;207)</f>
        <v>1</v>
      </c>
      <c r="Z216" s="65" t="b">
        <f t="shared" si="50"/>
        <v>0</v>
      </c>
    </row>
    <row r="217" spans="1:26" s="28" customFormat="1" x14ac:dyDescent="0.25">
      <c r="A217" s="111" t="s">
        <v>144</v>
      </c>
      <c r="B217" s="111" t="s">
        <v>145</v>
      </c>
      <c r="C217" s="111" t="s">
        <v>146</v>
      </c>
      <c r="D217" s="26" t="s">
        <v>16</v>
      </c>
      <c r="E217" s="155">
        <v>30</v>
      </c>
      <c r="F217" s="155">
        <v>36</v>
      </c>
      <c r="G217" s="155">
        <v>38</v>
      </c>
      <c r="H217" s="155">
        <v>37</v>
      </c>
      <c r="I217" s="24">
        <f t="shared" si="41"/>
        <v>35.25</v>
      </c>
      <c r="J217" s="24">
        <f t="shared" si="42"/>
        <v>70.5</v>
      </c>
      <c r="K217" s="155">
        <v>58</v>
      </c>
      <c r="L217" s="155">
        <v>63</v>
      </c>
      <c r="M217" s="28">
        <v>68</v>
      </c>
      <c r="N217" s="30"/>
      <c r="O217" s="29">
        <f t="shared" si="43"/>
        <v>63</v>
      </c>
      <c r="P217" s="30">
        <v>40</v>
      </c>
      <c r="Q217" s="30">
        <v>26</v>
      </c>
      <c r="R217" s="28">
        <v>26</v>
      </c>
      <c r="S217" s="29">
        <f t="shared" si="44"/>
        <v>225.5</v>
      </c>
      <c r="T217" s="34" t="b">
        <f t="shared" si="45"/>
        <v>1</v>
      </c>
      <c r="U217" s="34" t="b">
        <f t="shared" si="46"/>
        <v>1</v>
      </c>
      <c r="V217" s="65" t="b">
        <f t="shared" si="47"/>
        <v>1</v>
      </c>
      <c r="W217" s="65" t="b">
        <f t="shared" si="48"/>
        <v>0</v>
      </c>
      <c r="X217" s="65" t="b">
        <f t="shared" si="49"/>
        <v>0</v>
      </c>
      <c r="Y217" s="65" t="b">
        <f>IF(S217,S217&gt;=207,S217&lt;207)</f>
        <v>1</v>
      </c>
      <c r="Z217" s="65" t="b">
        <f t="shared" si="50"/>
        <v>0</v>
      </c>
    </row>
    <row r="218" spans="1:26" s="28" customFormat="1" x14ac:dyDescent="0.25">
      <c r="A218" s="111" t="s">
        <v>773</v>
      </c>
      <c r="B218" s="111" t="s">
        <v>307</v>
      </c>
      <c r="C218" s="111" t="s">
        <v>132</v>
      </c>
      <c r="D218" s="26" t="s">
        <v>26</v>
      </c>
      <c r="E218" s="155">
        <v>32</v>
      </c>
      <c r="F218" s="155">
        <v>39</v>
      </c>
      <c r="G218" s="155">
        <v>35</v>
      </c>
      <c r="H218" s="155">
        <v>37</v>
      </c>
      <c r="I218" s="24">
        <f t="shared" si="41"/>
        <v>35.75</v>
      </c>
      <c r="J218" s="24">
        <f t="shared" si="42"/>
        <v>71.5</v>
      </c>
      <c r="K218" s="155">
        <v>64</v>
      </c>
      <c r="L218" s="155">
        <v>61</v>
      </c>
      <c r="M218" s="28">
        <v>69</v>
      </c>
      <c r="N218" s="30"/>
      <c r="O218" s="29">
        <f t="shared" si="43"/>
        <v>64.67</v>
      </c>
      <c r="P218" s="30">
        <v>20</v>
      </c>
      <c r="Q218" s="167">
        <v>33</v>
      </c>
      <c r="R218" s="28">
        <v>36</v>
      </c>
      <c r="S218" s="29">
        <f t="shared" si="44"/>
        <v>225.17</v>
      </c>
      <c r="T218" s="34" t="b">
        <f t="shared" si="45"/>
        <v>1</v>
      </c>
      <c r="U218" s="34" t="b">
        <f t="shared" si="46"/>
        <v>1</v>
      </c>
      <c r="V218" s="65" t="b">
        <f t="shared" si="47"/>
        <v>0</v>
      </c>
      <c r="W218" s="65" t="b">
        <f t="shared" si="48"/>
        <v>1</v>
      </c>
      <c r="X218" s="65" t="b">
        <f t="shared" si="49"/>
        <v>1</v>
      </c>
      <c r="Y218" s="65" t="b">
        <f>IF(S218,S218&gt;=200,S218&lt;200)</f>
        <v>1</v>
      </c>
      <c r="Z218" s="65" t="b">
        <f t="shared" si="50"/>
        <v>0</v>
      </c>
    </row>
    <row r="219" spans="1:26" s="28" customFormat="1" x14ac:dyDescent="0.25">
      <c r="A219" s="111" t="s">
        <v>619</v>
      </c>
      <c r="B219" s="111" t="s">
        <v>620</v>
      </c>
      <c r="C219" s="111" t="s">
        <v>348</v>
      </c>
      <c r="D219" s="26" t="s">
        <v>0</v>
      </c>
      <c r="E219" s="155">
        <v>29</v>
      </c>
      <c r="F219" s="155">
        <v>31</v>
      </c>
      <c r="G219" s="155">
        <v>31</v>
      </c>
      <c r="H219" s="155">
        <v>28</v>
      </c>
      <c r="I219" s="24">
        <f t="shared" si="41"/>
        <v>29.75</v>
      </c>
      <c r="J219" s="24">
        <f t="shared" si="42"/>
        <v>59.5</v>
      </c>
      <c r="K219" s="155">
        <v>50</v>
      </c>
      <c r="L219" s="155">
        <v>58</v>
      </c>
      <c r="M219" s="28">
        <v>69</v>
      </c>
      <c r="N219" s="30"/>
      <c r="O219" s="29">
        <f t="shared" si="43"/>
        <v>59</v>
      </c>
      <c r="P219" s="30">
        <v>40</v>
      </c>
      <c r="Q219" s="167">
        <v>29</v>
      </c>
      <c r="R219" s="28">
        <v>37</v>
      </c>
      <c r="S219" s="29">
        <f t="shared" si="44"/>
        <v>224.5</v>
      </c>
      <c r="T219" s="34" t="b">
        <f t="shared" si="45"/>
        <v>1</v>
      </c>
      <c r="U219" s="34" t="b">
        <f t="shared" si="46"/>
        <v>1</v>
      </c>
      <c r="V219" s="65" t="b">
        <f t="shared" si="47"/>
        <v>1</v>
      </c>
      <c r="W219" s="65" t="b">
        <f t="shared" si="48"/>
        <v>0</v>
      </c>
      <c r="X219" s="65" t="b">
        <f t="shared" si="49"/>
        <v>1</v>
      </c>
      <c r="Y219" s="65" t="b">
        <f>IF(S219,S219&gt;=207,S219&lt;207)</f>
        <v>1</v>
      </c>
      <c r="Z219" s="65" t="b">
        <f t="shared" si="50"/>
        <v>0</v>
      </c>
    </row>
    <row r="220" spans="1:26" s="28" customFormat="1" x14ac:dyDescent="0.25">
      <c r="A220" s="151" t="s">
        <v>492</v>
      </c>
      <c r="B220" s="111" t="s">
        <v>141</v>
      </c>
      <c r="C220" s="111" t="s">
        <v>142</v>
      </c>
      <c r="D220" s="26" t="s">
        <v>16</v>
      </c>
      <c r="E220" s="155">
        <v>24</v>
      </c>
      <c r="F220" s="155">
        <v>33</v>
      </c>
      <c r="G220" s="155">
        <v>34</v>
      </c>
      <c r="H220" s="155">
        <v>34</v>
      </c>
      <c r="I220" s="24">
        <f t="shared" si="41"/>
        <v>31.25</v>
      </c>
      <c r="J220" s="24">
        <f t="shared" si="42"/>
        <v>62.5</v>
      </c>
      <c r="K220" s="155">
        <v>56</v>
      </c>
      <c r="L220" s="155">
        <v>72</v>
      </c>
      <c r="M220" s="28">
        <v>74</v>
      </c>
      <c r="N220" s="30"/>
      <c r="O220" s="29">
        <f t="shared" si="43"/>
        <v>67.33</v>
      </c>
      <c r="P220" s="30">
        <v>20</v>
      </c>
      <c r="Q220" s="30">
        <v>30</v>
      </c>
      <c r="R220" s="28">
        <v>44</v>
      </c>
      <c r="S220" s="29">
        <f t="shared" si="44"/>
        <v>223.83</v>
      </c>
      <c r="T220" s="34" t="b">
        <f t="shared" si="45"/>
        <v>1</v>
      </c>
      <c r="U220" s="34" t="b">
        <f t="shared" si="46"/>
        <v>1</v>
      </c>
      <c r="V220" s="65" t="b">
        <f t="shared" si="47"/>
        <v>0</v>
      </c>
      <c r="W220" s="65" t="b">
        <f t="shared" si="48"/>
        <v>0</v>
      </c>
      <c r="X220" s="65" t="b">
        <f t="shared" si="49"/>
        <v>1</v>
      </c>
      <c r="Y220" s="65" t="b">
        <f>IF(S220,S220&gt;=207,S220&lt;207)</f>
        <v>1</v>
      </c>
      <c r="Z220" s="65" t="b">
        <f t="shared" si="50"/>
        <v>0</v>
      </c>
    </row>
    <row r="221" spans="1:26" s="28" customFormat="1" x14ac:dyDescent="0.25">
      <c r="A221" s="111" t="s">
        <v>653</v>
      </c>
      <c r="B221" s="111" t="s">
        <v>654</v>
      </c>
      <c r="C221" s="111" t="s">
        <v>348</v>
      </c>
      <c r="D221" s="26" t="s">
        <v>24</v>
      </c>
      <c r="E221" s="155">
        <v>25</v>
      </c>
      <c r="F221" s="155">
        <v>37</v>
      </c>
      <c r="G221" s="155">
        <v>37</v>
      </c>
      <c r="H221" s="155">
        <v>35</v>
      </c>
      <c r="I221" s="24">
        <f t="shared" si="41"/>
        <v>33.5</v>
      </c>
      <c r="J221" s="24">
        <f t="shared" si="42"/>
        <v>67</v>
      </c>
      <c r="K221" s="155">
        <v>50</v>
      </c>
      <c r="L221" s="155">
        <v>68</v>
      </c>
      <c r="M221" s="28">
        <v>76</v>
      </c>
      <c r="N221" s="30"/>
      <c r="O221" s="29">
        <f t="shared" si="43"/>
        <v>64.67</v>
      </c>
      <c r="P221" s="30">
        <v>20</v>
      </c>
      <c r="Q221" s="167">
        <v>37</v>
      </c>
      <c r="R221" s="30">
        <v>35</v>
      </c>
      <c r="S221" s="29">
        <f t="shared" si="44"/>
        <v>223.67</v>
      </c>
      <c r="T221" s="34" t="b">
        <f t="shared" si="45"/>
        <v>1</v>
      </c>
      <c r="U221" s="34" t="b">
        <f t="shared" si="46"/>
        <v>1</v>
      </c>
      <c r="V221" s="65" t="b">
        <f t="shared" si="47"/>
        <v>0</v>
      </c>
      <c r="W221" s="65" t="b">
        <f t="shared" si="48"/>
        <v>1</v>
      </c>
      <c r="X221" s="65" t="b">
        <f t="shared" si="49"/>
        <v>1</v>
      </c>
      <c r="Y221" s="65" t="b">
        <f>IF(S221,S221&gt;=207,S221&lt;207)</f>
        <v>1</v>
      </c>
      <c r="Z221" s="65" t="b">
        <f t="shared" si="50"/>
        <v>0</v>
      </c>
    </row>
    <row r="222" spans="1:26" s="28" customFormat="1" x14ac:dyDescent="0.25">
      <c r="A222" s="111" t="s">
        <v>755</v>
      </c>
      <c r="B222" s="111" t="s">
        <v>756</v>
      </c>
      <c r="C222" s="111" t="s">
        <v>153</v>
      </c>
      <c r="D222" s="26" t="s">
        <v>26</v>
      </c>
      <c r="E222" s="155">
        <v>30</v>
      </c>
      <c r="F222" s="155">
        <v>35</v>
      </c>
      <c r="G222" s="155">
        <v>33</v>
      </c>
      <c r="H222" s="155">
        <v>34</v>
      </c>
      <c r="I222" s="24">
        <f t="shared" si="41"/>
        <v>33</v>
      </c>
      <c r="J222" s="24">
        <f t="shared" si="42"/>
        <v>66</v>
      </c>
      <c r="K222" s="155">
        <v>53</v>
      </c>
      <c r="L222" s="155">
        <v>63</v>
      </c>
      <c r="M222" s="28">
        <v>0</v>
      </c>
      <c r="N222" s="30"/>
      <c r="O222" s="29">
        <f t="shared" si="43"/>
        <v>38.67</v>
      </c>
      <c r="P222" s="30">
        <v>40</v>
      </c>
      <c r="Q222" s="167">
        <v>36</v>
      </c>
      <c r="R222" s="28">
        <v>43</v>
      </c>
      <c r="S222" s="29">
        <f t="shared" si="44"/>
        <v>223.67</v>
      </c>
      <c r="T222" s="34" t="b">
        <f t="shared" si="45"/>
        <v>1</v>
      </c>
      <c r="U222" s="34" t="b">
        <f t="shared" si="46"/>
        <v>0</v>
      </c>
      <c r="V222" s="65" t="b">
        <f t="shared" si="47"/>
        <v>1</v>
      </c>
      <c r="W222" s="65" t="b">
        <f t="shared" si="48"/>
        <v>1</v>
      </c>
      <c r="X222" s="65" t="b">
        <f t="shared" si="49"/>
        <v>1</v>
      </c>
      <c r="Y222" s="65" t="b">
        <f>IF(S222,S222&gt;=200,S222&lt;200)</f>
        <v>1</v>
      </c>
      <c r="Z222" s="65" t="b">
        <f t="shared" si="50"/>
        <v>0</v>
      </c>
    </row>
    <row r="223" spans="1:26" s="28" customFormat="1" x14ac:dyDescent="0.25">
      <c r="A223" s="111" t="s">
        <v>497</v>
      </c>
      <c r="B223" s="111" t="s">
        <v>498</v>
      </c>
      <c r="C223" s="111" t="s">
        <v>146</v>
      </c>
      <c r="D223" s="26" t="s">
        <v>23</v>
      </c>
      <c r="E223" s="155">
        <v>30</v>
      </c>
      <c r="F223" s="155">
        <v>32</v>
      </c>
      <c r="G223" s="155">
        <v>31</v>
      </c>
      <c r="H223" s="155">
        <v>39</v>
      </c>
      <c r="I223" s="24">
        <f t="shared" si="41"/>
        <v>33</v>
      </c>
      <c r="J223" s="24">
        <f t="shared" si="42"/>
        <v>66</v>
      </c>
      <c r="K223" s="155">
        <v>28</v>
      </c>
      <c r="L223" s="155">
        <v>44</v>
      </c>
      <c r="M223" s="28">
        <v>54</v>
      </c>
      <c r="N223" s="30"/>
      <c r="O223" s="29">
        <f t="shared" si="43"/>
        <v>42</v>
      </c>
      <c r="P223" s="30">
        <v>40</v>
      </c>
      <c r="Q223" s="167">
        <v>38</v>
      </c>
      <c r="R223" s="28">
        <v>36</v>
      </c>
      <c r="S223" s="29">
        <f t="shared" si="44"/>
        <v>222</v>
      </c>
      <c r="T223" s="34" t="b">
        <f t="shared" si="45"/>
        <v>1</v>
      </c>
      <c r="U223" s="34" t="b">
        <f t="shared" si="46"/>
        <v>0</v>
      </c>
      <c r="V223" s="65" t="b">
        <f t="shared" si="47"/>
        <v>1</v>
      </c>
      <c r="W223" s="65" t="b">
        <f t="shared" si="48"/>
        <v>1</v>
      </c>
      <c r="X223" s="65" t="b">
        <f t="shared" si="49"/>
        <v>1</v>
      </c>
      <c r="Y223" s="65" t="b">
        <f t="shared" ref="Y223:Y231" si="51">IF(S223,S223&gt;=207,S223&lt;207)</f>
        <v>1</v>
      </c>
      <c r="Z223" s="65" t="b">
        <f t="shared" si="50"/>
        <v>0</v>
      </c>
    </row>
    <row r="224" spans="1:26" s="28" customFormat="1" x14ac:dyDescent="0.25">
      <c r="A224" s="111" t="s">
        <v>659</v>
      </c>
      <c r="B224" s="111" t="s">
        <v>660</v>
      </c>
      <c r="C224" s="111" t="s">
        <v>116</v>
      </c>
      <c r="D224" s="26" t="s">
        <v>24</v>
      </c>
      <c r="E224" s="155">
        <v>22</v>
      </c>
      <c r="F224" s="155">
        <v>33</v>
      </c>
      <c r="G224" s="155">
        <v>33</v>
      </c>
      <c r="H224" s="155">
        <v>34</v>
      </c>
      <c r="I224" s="24">
        <f t="shared" si="41"/>
        <v>30.5</v>
      </c>
      <c r="J224" s="24">
        <f t="shared" si="42"/>
        <v>61</v>
      </c>
      <c r="K224" s="155">
        <v>62</v>
      </c>
      <c r="L224" s="155">
        <v>66</v>
      </c>
      <c r="M224" s="28">
        <v>68</v>
      </c>
      <c r="N224" s="30"/>
      <c r="O224" s="29">
        <f t="shared" si="43"/>
        <v>65.33</v>
      </c>
      <c r="P224" s="30">
        <v>20</v>
      </c>
      <c r="Q224" s="167">
        <v>32</v>
      </c>
      <c r="R224" s="30">
        <v>43</v>
      </c>
      <c r="S224" s="29">
        <f t="shared" si="44"/>
        <v>221.33</v>
      </c>
      <c r="T224" s="34" t="b">
        <f t="shared" si="45"/>
        <v>1</v>
      </c>
      <c r="U224" s="34" t="b">
        <f t="shared" si="46"/>
        <v>1</v>
      </c>
      <c r="V224" s="65" t="b">
        <f t="shared" si="47"/>
        <v>0</v>
      </c>
      <c r="W224" s="65" t="b">
        <f t="shared" si="48"/>
        <v>1</v>
      </c>
      <c r="X224" s="65" t="b">
        <f t="shared" si="49"/>
        <v>1</v>
      </c>
      <c r="Y224" s="65" t="b">
        <f t="shared" si="51"/>
        <v>1</v>
      </c>
      <c r="Z224" s="65" t="b">
        <f t="shared" si="50"/>
        <v>0</v>
      </c>
    </row>
    <row r="225" spans="1:26" s="28" customFormat="1" x14ac:dyDescent="0.25">
      <c r="A225" s="111" t="s">
        <v>541</v>
      </c>
      <c r="B225" s="111" t="s">
        <v>131</v>
      </c>
      <c r="C225" s="111" t="s">
        <v>164</v>
      </c>
      <c r="D225" s="26" t="s">
        <v>23</v>
      </c>
      <c r="E225" s="155">
        <v>36</v>
      </c>
      <c r="F225" s="155">
        <v>32</v>
      </c>
      <c r="G225" s="155">
        <v>32</v>
      </c>
      <c r="H225" s="155">
        <v>37</v>
      </c>
      <c r="I225" s="24">
        <f t="shared" si="41"/>
        <v>34.25</v>
      </c>
      <c r="J225" s="24">
        <f t="shared" si="42"/>
        <v>68.5</v>
      </c>
      <c r="K225" s="155">
        <v>61</v>
      </c>
      <c r="L225" s="155">
        <v>73</v>
      </c>
      <c r="M225" s="28">
        <v>69</v>
      </c>
      <c r="N225" s="30"/>
      <c r="O225" s="29">
        <f t="shared" si="43"/>
        <v>67.67</v>
      </c>
      <c r="P225" s="30">
        <v>20</v>
      </c>
      <c r="Q225" s="167">
        <v>34</v>
      </c>
      <c r="R225" s="28">
        <v>30</v>
      </c>
      <c r="S225" s="29">
        <f t="shared" si="44"/>
        <v>220.17</v>
      </c>
      <c r="T225" s="34" t="b">
        <f t="shared" si="45"/>
        <v>1</v>
      </c>
      <c r="U225" s="34" t="b">
        <f t="shared" si="46"/>
        <v>1</v>
      </c>
      <c r="V225" s="65" t="b">
        <f t="shared" si="47"/>
        <v>0</v>
      </c>
      <c r="W225" s="65" t="b">
        <f t="shared" si="48"/>
        <v>1</v>
      </c>
      <c r="X225" s="65" t="b">
        <f t="shared" si="49"/>
        <v>0</v>
      </c>
      <c r="Y225" s="65" t="b">
        <f t="shared" si="51"/>
        <v>1</v>
      </c>
      <c r="Z225" s="65" t="b">
        <f t="shared" si="50"/>
        <v>0</v>
      </c>
    </row>
    <row r="226" spans="1:26" s="28" customFormat="1" x14ac:dyDescent="0.25">
      <c r="A226" s="111" t="s">
        <v>457</v>
      </c>
      <c r="B226" s="111" t="s">
        <v>458</v>
      </c>
      <c r="C226" s="111" t="s">
        <v>132</v>
      </c>
      <c r="D226" s="26" t="s">
        <v>22</v>
      </c>
      <c r="E226" s="155">
        <v>34</v>
      </c>
      <c r="F226" s="155">
        <v>33</v>
      </c>
      <c r="G226" s="155">
        <v>33</v>
      </c>
      <c r="H226" s="155">
        <v>34</v>
      </c>
      <c r="I226" s="24">
        <f t="shared" si="41"/>
        <v>33.5</v>
      </c>
      <c r="J226" s="24">
        <f t="shared" si="42"/>
        <v>67</v>
      </c>
      <c r="K226" s="155">
        <v>37</v>
      </c>
      <c r="L226" s="155">
        <v>37</v>
      </c>
      <c r="M226" s="28">
        <v>44</v>
      </c>
      <c r="N226" s="30"/>
      <c r="O226" s="29">
        <f t="shared" si="43"/>
        <v>39.33</v>
      </c>
      <c r="P226" s="30">
        <v>40</v>
      </c>
      <c r="Q226" s="167">
        <v>38.5</v>
      </c>
      <c r="R226" s="28">
        <v>35</v>
      </c>
      <c r="S226" s="29">
        <f t="shared" si="44"/>
        <v>219.83</v>
      </c>
      <c r="T226" s="34" t="b">
        <f t="shared" si="45"/>
        <v>1</v>
      </c>
      <c r="U226" s="34" t="b">
        <f t="shared" si="46"/>
        <v>0</v>
      </c>
      <c r="V226" s="65" t="b">
        <f t="shared" si="47"/>
        <v>1</v>
      </c>
      <c r="W226" s="65" t="b">
        <f t="shared" si="48"/>
        <v>1</v>
      </c>
      <c r="X226" s="65" t="b">
        <f t="shared" si="49"/>
        <v>1</v>
      </c>
      <c r="Y226" s="65" t="b">
        <f t="shared" si="51"/>
        <v>1</v>
      </c>
      <c r="Z226" s="65" t="b">
        <f t="shared" si="50"/>
        <v>0</v>
      </c>
    </row>
    <row r="227" spans="1:26" s="28" customFormat="1" x14ac:dyDescent="0.25">
      <c r="A227" s="111" t="s">
        <v>169</v>
      </c>
      <c r="B227" s="111" t="s">
        <v>170</v>
      </c>
      <c r="C227" s="111" t="s">
        <v>171</v>
      </c>
      <c r="D227" s="26" t="s">
        <v>16</v>
      </c>
      <c r="E227" s="155">
        <v>34</v>
      </c>
      <c r="F227" s="155">
        <v>37</v>
      </c>
      <c r="G227" s="155">
        <v>37</v>
      </c>
      <c r="H227" s="155">
        <v>38</v>
      </c>
      <c r="I227" s="24">
        <f t="shared" si="41"/>
        <v>36.5</v>
      </c>
      <c r="J227" s="24">
        <f t="shared" si="42"/>
        <v>73</v>
      </c>
      <c r="K227" s="155">
        <v>58</v>
      </c>
      <c r="L227" s="155">
        <v>62</v>
      </c>
      <c r="M227" s="28">
        <v>58</v>
      </c>
      <c r="N227" s="30"/>
      <c r="O227" s="29">
        <f t="shared" si="43"/>
        <v>59.33</v>
      </c>
      <c r="P227" s="30">
        <v>10</v>
      </c>
      <c r="Q227" s="30">
        <v>37</v>
      </c>
      <c r="R227" s="28">
        <v>40</v>
      </c>
      <c r="S227" s="29">
        <f t="shared" si="44"/>
        <v>219.33</v>
      </c>
      <c r="T227" s="34" t="b">
        <f t="shared" si="45"/>
        <v>1</v>
      </c>
      <c r="U227" s="34" t="b">
        <f t="shared" si="46"/>
        <v>1</v>
      </c>
      <c r="V227" s="65" t="b">
        <f t="shared" si="47"/>
        <v>0</v>
      </c>
      <c r="W227" s="65" t="b">
        <f t="shared" si="48"/>
        <v>1</v>
      </c>
      <c r="X227" s="65" t="b">
        <f t="shared" si="49"/>
        <v>1</v>
      </c>
      <c r="Y227" s="65" t="b">
        <f t="shared" si="51"/>
        <v>1</v>
      </c>
      <c r="Z227" s="65" t="b">
        <f t="shared" si="50"/>
        <v>0</v>
      </c>
    </row>
    <row r="228" spans="1:26" s="28" customFormat="1" x14ac:dyDescent="0.25">
      <c r="A228" s="111" t="s">
        <v>552</v>
      </c>
      <c r="B228" s="111" t="s">
        <v>553</v>
      </c>
      <c r="C228" s="111" t="s">
        <v>481</v>
      </c>
      <c r="D228" s="26" t="s">
        <v>0</v>
      </c>
      <c r="E228" s="155">
        <v>28</v>
      </c>
      <c r="F228" s="155">
        <v>31</v>
      </c>
      <c r="G228" s="155">
        <v>33</v>
      </c>
      <c r="H228" s="155">
        <v>34</v>
      </c>
      <c r="I228" s="24">
        <f t="shared" si="41"/>
        <v>31.5</v>
      </c>
      <c r="J228" s="24">
        <f t="shared" si="42"/>
        <v>63</v>
      </c>
      <c r="K228" s="155">
        <v>48</v>
      </c>
      <c r="L228" s="155">
        <v>66</v>
      </c>
      <c r="M228" s="28">
        <v>61</v>
      </c>
      <c r="N228" s="30"/>
      <c r="O228" s="29">
        <f t="shared" si="43"/>
        <v>58.33</v>
      </c>
      <c r="P228" s="30">
        <v>40</v>
      </c>
      <c r="Q228" s="167">
        <v>24</v>
      </c>
      <c r="R228" s="28">
        <v>34</v>
      </c>
      <c r="S228" s="29">
        <f t="shared" si="44"/>
        <v>219.33</v>
      </c>
      <c r="T228" s="34" t="b">
        <f t="shared" si="45"/>
        <v>1</v>
      </c>
      <c r="U228" s="34" t="b">
        <f t="shared" si="46"/>
        <v>1</v>
      </c>
      <c r="V228" s="65" t="b">
        <f t="shared" si="47"/>
        <v>1</v>
      </c>
      <c r="W228" s="65" t="b">
        <f t="shared" si="48"/>
        <v>0</v>
      </c>
      <c r="X228" s="65" t="b">
        <f t="shared" si="49"/>
        <v>0</v>
      </c>
      <c r="Y228" s="65" t="b">
        <f t="shared" si="51"/>
        <v>1</v>
      </c>
      <c r="Z228" s="65" t="b">
        <f t="shared" si="50"/>
        <v>0</v>
      </c>
    </row>
    <row r="229" spans="1:26" s="28" customFormat="1" x14ac:dyDescent="0.25">
      <c r="A229" s="111" t="s">
        <v>611</v>
      </c>
      <c r="B229" s="111" t="s">
        <v>612</v>
      </c>
      <c r="C229" s="111" t="s">
        <v>142</v>
      </c>
      <c r="D229" s="26" t="s">
        <v>0</v>
      </c>
      <c r="E229" s="155">
        <v>23</v>
      </c>
      <c r="F229" s="155">
        <v>33</v>
      </c>
      <c r="G229" s="155">
        <v>35</v>
      </c>
      <c r="H229" s="155">
        <v>31</v>
      </c>
      <c r="I229" s="24">
        <f t="shared" si="41"/>
        <v>30.5</v>
      </c>
      <c r="J229" s="24">
        <f t="shared" si="42"/>
        <v>61</v>
      </c>
      <c r="K229" s="155">
        <v>56</v>
      </c>
      <c r="L229" s="155">
        <v>61</v>
      </c>
      <c r="M229" s="28">
        <v>64</v>
      </c>
      <c r="N229" s="30"/>
      <c r="O229" s="29">
        <f t="shared" si="43"/>
        <v>60.33</v>
      </c>
      <c r="P229" s="30">
        <v>30</v>
      </c>
      <c r="Q229" s="167">
        <v>32</v>
      </c>
      <c r="R229" s="28">
        <v>36</v>
      </c>
      <c r="S229" s="29">
        <f t="shared" si="44"/>
        <v>219.33</v>
      </c>
      <c r="T229" s="34" t="b">
        <f t="shared" si="45"/>
        <v>1</v>
      </c>
      <c r="U229" s="34" t="b">
        <f t="shared" si="46"/>
        <v>1</v>
      </c>
      <c r="V229" s="65" t="b">
        <f t="shared" si="47"/>
        <v>0</v>
      </c>
      <c r="W229" s="65" t="b">
        <f t="shared" si="48"/>
        <v>1</v>
      </c>
      <c r="X229" s="65" t="b">
        <f t="shared" si="49"/>
        <v>1</v>
      </c>
      <c r="Y229" s="65" t="b">
        <f t="shared" si="51"/>
        <v>1</v>
      </c>
      <c r="Z229" s="65" t="b">
        <f t="shared" si="50"/>
        <v>0</v>
      </c>
    </row>
    <row r="230" spans="1:26" s="28" customFormat="1" x14ac:dyDescent="0.25">
      <c r="A230" s="111" t="s">
        <v>605</v>
      </c>
      <c r="B230" s="111" t="s">
        <v>606</v>
      </c>
      <c r="C230" s="111" t="s">
        <v>240</v>
      </c>
      <c r="D230" s="26" t="s">
        <v>0</v>
      </c>
      <c r="E230" s="155">
        <v>25</v>
      </c>
      <c r="F230" s="155">
        <v>33</v>
      </c>
      <c r="G230" s="155">
        <v>36</v>
      </c>
      <c r="H230" s="155">
        <v>30</v>
      </c>
      <c r="I230" s="24">
        <f t="shared" si="41"/>
        <v>31</v>
      </c>
      <c r="J230" s="24">
        <f t="shared" si="42"/>
        <v>62</v>
      </c>
      <c r="K230" s="155">
        <v>52</v>
      </c>
      <c r="L230" s="155">
        <v>48</v>
      </c>
      <c r="M230" s="28">
        <v>52</v>
      </c>
      <c r="N230" s="30"/>
      <c r="O230" s="29">
        <f t="shared" si="43"/>
        <v>50.67</v>
      </c>
      <c r="P230" s="30">
        <v>40</v>
      </c>
      <c r="Q230" s="167">
        <v>32</v>
      </c>
      <c r="R230" s="28">
        <v>33</v>
      </c>
      <c r="S230" s="29">
        <f t="shared" si="44"/>
        <v>217.67</v>
      </c>
      <c r="T230" s="34" t="b">
        <f t="shared" si="45"/>
        <v>1</v>
      </c>
      <c r="U230" s="34" t="b">
        <f t="shared" si="46"/>
        <v>0</v>
      </c>
      <c r="V230" s="65" t="b">
        <f t="shared" si="47"/>
        <v>1</v>
      </c>
      <c r="W230" s="65" t="b">
        <f t="shared" si="48"/>
        <v>1</v>
      </c>
      <c r="X230" s="65" t="b">
        <f t="shared" si="49"/>
        <v>0</v>
      </c>
      <c r="Y230" s="65" t="b">
        <f t="shared" si="51"/>
        <v>1</v>
      </c>
      <c r="Z230" s="65" t="b">
        <f t="shared" si="50"/>
        <v>0</v>
      </c>
    </row>
    <row r="231" spans="1:26" s="28" customFormat="1" x14ac:dyDescent="0.25">
      <c r="A231" s="111" t="s">
        <v>614</v>
      </c>
      <c r="B231" s="111" t="s">
        <v>363</v>
      </c>
      <c r="C231" s="111" t="s">
        <v>120</v>
      </c>
      <c r="D231" s="26" t="s">
        <v>0</v>
      </c>
      <c r="E231" s="155">
        <v>31</v>
      </c>
      <c r="F231" s="155">
        <v>37</v>
      </c>
      <c r="G231" s="155">
        <v>34</v>
      </c>
      <c r="H231" s="155">
        <v>37</v>
      </c>
      <c r="I231" s="24">
        <f t="shared" si="41"/>
        <v>34.75</v>
      </c>
      <c r="J231" s="24">
        <f t="shared" si="42"/>
        <v>69.5</v>
      </c>
      <c r="K231" s="155">
        <v>47</v>
      </c>
      <c r="L231" s="155">
        <v>47</v>
      </c>
      <c r="M231" s="28">
        <v>52</v>
      </c>
      <c r="N231" s="30"/>
      <c r="O231" s="29">
        <f t="shared" si="43"/>
        <v>48.67</v>
      </c>
      <c r="P231" s="30">
        <v>30</v>
      </c>
      <c r="Q231" s="167">
        <v>35</v>
      </c>
      <c r="R231" s="28">
        <v>33</v>
      </c>
      <c r="S231" s="29">
        <f t="shared" si="44"/>
        <v>216.17</v>
      </c>
      <c r="T231" s="34" t="b">
        <f t="shared" si="45"/>
        <v>1</v>
      </c>
      <c r="U231" s="34" t="b">
        <f t="shared" si="46"/>
        <v>0</v>
      </c>
      <c r="V231" s="65" t="b">
        <f t="shared" si="47"/>
        <v>0</v>
      </c>
      <c r="W231" s="65" t="b">
        <f t="shared" si="48"/>
        <v>1</v>
      </c>
      <c r="X231" s="65" t="b">
        <f t="shared" si="49"/>
        <v>0</v>
      </c>
      <c r="Y231" s="65" t="b">
        <f t="shared" si="51"/>
        <v>1</v>
      </c>
      <c r="Z231" s="65" t="b">
        <f t="shared" si="50"/>
        <v>0</v>
      </c>
    </row>
    <row r="232" spans="1:26" s="28" customFormat="1" x14ac:dyDescent="0.25">
      <c r="A232" s="111" t="s">
        <v>805</v>
      </c>
      <c r="B232" s="111" t="s">
        <v>806</v>
      </c>
      <c r="C232" s="111" t="s">
        <v>157</v>
      </c>
      <c r="D232" s="26" t="s">
        <v>26</v>
      </c>
      <c r="E232" s="155">
        <v>32</v>
      </c>
      <c r="F232" s="155">
        <v>38</v>
      </c>
      <c r="G232" s="155">
        <v>37</v>
      </c>
      <c r="H232" s="155">
        <v>36</v>
      </c>
      <c r="I232" s="24">
        <f t="shared" si="41"/>
        <v>35.75</v>
      </c>
      <c r="J232" s="24">
        <f t="shared" si="42"/>
        <v>71.5</v>
      </c>
      <c r="K232" s="155">
        <v>58</v>
      </c>
      <c r="L232" s="155">
        <v>52</v>
      </c>
      <c r="M232" s="28">
        <v>61</v>
      </c>
      <c r="N232" s="30"/>
      <c r="O232" s="29">
        <f t="shared" si="43"/>
        <v>57</v>
      </c>
      <c r="P232" s="30">
        <v>20</v>
      </c>
      <c r="Q232" s="167">
        <v>31</v>
      </c>
      <c r="R232" s="28">
        <v>33</v>
      </c>
      <c r="S232" s="29">
        <f t="shared" si="44"/>
        <v>212.5</v>
      </c>
      <c r="T232" s="34" t="b">
        <f t="shared" si="45"/>
        <v>1</v>
      </c>
      <c r="U232" s="34" t="b">
        <f t="shared" si="46"/>
        <v>1</v>
      </c>
      <c r="V232" s="65" t="b">
        <f t="shared" si="47"/>
        <v>0</v>
      </c>
      <c r="W232" s="65" t="b">
        <f t="shared" si="48"/>
        <v>0</v>
      </c>
      <c r="X232" s="65" t="b">
        <f t="shared" si="49"/>
        <v>0</v>
      </c>
      <c r="Y232" s="65" t="b">
        <f>IF(S232,S232&gt;=200,S232&lt;200)</f>
        <v>1</v>
      </c>
      <c r="Z232" s="65" t="b">
        <f t="shared" si="50"/>
        <v>0</v>
      </c>
    </row>
    <row r="233" spans="1:26" s="28" customFormat="1" x14ac:dyDescent="0.25">
      <c r="A233" s="111" t="s">
        <v>213</v>
      </c>
      <c r="B233" s="111" t="s">
        <v>214</v>
      </c>
      <c r="C233" s="111" t="s">
        <v>175</v>
      </c>
      <c r="D233" s="26" t="s">
        <v>19</v>
      </c>
      <c r="E233" s="155">
        <v>30</v>
      </c>
      <c r="F233" s="155">
        <v>35</v>
      </c>
      <c r="G233" s="155">
        <v>37</v>
      </c>
      <c r="H233" s="155">
        <v>34</v>
      </c>
      <c r="I233" s="24">
        <f t="shared" si="41"/>
        <v>34</v>
      </c>
      <c r="J233" s="24">
        <f t="shared" si="42"/>
        <v>68</v>
      </c>
      <c r="K233" s="155">
        <v>45</v>
      </c>
      <c r="L233" s="155">
        <v>52</v>
      </c>
      <c r="M233" s="28">
        <v>59</v>
      </c>
      <c r="N233" s="30"/>
      <c r="O233" s="29">
        <f t="shared" si="43"/>
        <v>52</v>
      </c>
      <c r="P233" s="30">
        <v>10</v>
      </c>
      <c r="Q233" s="30">
        <v>44</v>
      </c>
      <c r="R233" s="28">
        <v>38</v>
      </c>
      <c r="S233" s="29">
        <f t="shared" si="44"/>
        <v>212</v>
      </c>
      <c r="T233" s="34" t="b">
        <f t="shared" si="45"/>
        <v>1</v>
      </c>
      <c r="U233" s="34" t="b">
        <f t="shared" si="46"/>
        <v>0</v>
      </c>
      <c r="V233" s="65" t="b">
        <f t="shared" si="47"/>
        <v>0</v>
      </c>
      <c r="W233" s="65" t="b">
        <f t="shared" si="48"/>
        <v>1</v>
      </c>
      <c r="X233" s="65" t="b">
        <f t="shared" si="49"/>
        <v>1</v>
      </c>
      <c r="Y233" s="65" t="b">
        <f t="shared" ref="Y233:Y240" si="52">IF(S233,S233&gt;=207,S233&lt;207)</f>
        <v>1</v>
      </c>
      <c r="Z233" s="65" t="b">
        <f t="shared" si="50"/>
        <v>0</v>
      </c>
    </row>
    <row r="234" spans="1:26" s="28" customFormat="1" x14ac:dyDescent="0.25">
      <c r="A234" s="111" t="s">
        <v>238</v>
      </c>
      <c r="B234" s="111" t="s">
        <v>239</v>
      </c>
      <c r="C234" s="111" t="s">
        <v>240</v>
      </c>
      <c r="D234" s="26" t="s">
        <v>19</v>
      </c>
      <c r="E234" s="155">
        <v>27</v>
      </c>
      <c r="F234" s="155">
        <v>38</v>
      </c>
      <c r="G234" s="155">
        <v>35</v>
      </c>
      <c r="H234" s="155">
        <v>33</v>
      </c>
      <c r="I234" s="24">
        <f t="shared" si="41"/>
        <v>33.25</v>
      </c>
      <c r="J234" s="24">
        <f t="shared" si="42"/>
        <v>66.5</v>
      </c>
      <c r="K234" s="155">
        <v>61.5</v>
      </c>
      <c r="L234" s="155">
        <v>47</v>
      </c>
      <c r="M234" s="28">
        <v>0</v>
      </c>
      <c r="N234" s="30"/>
      <c r="O234" s="29">
        <f t="shared" si="43"/>
        <v>36.17</v>
      </c>
      <c r="P234" s="30">
        <v>40</v>
      </c>
      <c r="Q234" s="30">
        <v>36</v>
      </c>
      <c r="R234" s="28">
        <v>33</v>
      </c>
      <c r="S234" s="29">
        <f t="shared" si="44"/>
        <v>211.67</v>
      </c>
      <c r="T234" s="34" t="b">
        <f t="shared" si="45"/>
        <v>1</v>
      </c>
      <c r="U234" s="34" t="b">
        <f t="shared" si="46"/>
        <v>0</v>
      </c>
      <c r="V234" s="65" t="b">
        <f t="shared" si="47"/>
        <v>1</v>
      </c>
      <c r="W234" s="65" t="b">
        <f t="shared" si="48"/>
        <v>1</v>
      </c>
      <c r="X234" s="65" t="b">
        <f t="shared" si="49"/>
        <v>0</v>
      </c>
      <c r="Y234" s="65" t="b">
        <f t="shared" si="52"/>
        <v>1</v>
      </c>
      <c r="Z234" s="65" t="b">
        <f t="shared" si="50"/>
        <v>0</v>
      </c>
    </row>
    <row r="235" spans="1:26" s="28" customFormat="1" x14ac:dyDescent="0.25">
      <c r="A235" s="111" t="s">
        <v>317</v>
      </c>
      <c r="B235" s="111" t="s">
        <v>318</v>
      </c>
      <c r="C235" s="111" t="s">
        <v>240</v>
      </c>
      <c r="D235" s="26" t="s">
        <v>20</v>
      </c>
      <c r="E235" s="155">
        <v>32</v>
      </c>
      <c r="F235" s="155">
        <v>31</v>
      </c>
      <c r="G235" s="155">
        <v>33</v>
      </c>
      <c r="H235" s="155">
        <v>35</v>
      </c>
      <c r="I235" s="24">
        <f t="shared" si="41"/>
        <v>32.75</v>
      </c>
      <c r="J235" s="24">
        <f t="shared" si="42"/>
        <v>65.5</v>
      </c>
      <c r="K235" s="155">
        <v>48</v>
      </c>
      <c r="L235" s="155">
        <v>63</v>
      </c>
      <c r="M235" s="28">
        <v>66</v>
      </c>
      <c r="N235" s="30"/>
      <c r="O235" s="29">
        <f t="shared" si="43"/>
        <v>59</v>
      </c>
      <c r="P235" s="30">
        <v>30</v>
      </c>
      <c r="Q235" s="167">
        <v>27</v>
      </c>
      <c r="R235" s="28">
        <v>30</v>
      </c>
      <c r="S235" s="29">
        <f t="shared" si="44"/>
        <v>211.5</v>
      </c>
      <c r="T235" s="34" t="b">
        <f t="shared" si="45"/>
        <v>1</v>
      </c>
      <c r="U235" s="34" t="b">
        <f t="shared" si="46"/>
        <v>1</v>
      </c>
      <c r="V235" s="65" t="b">
        <f t="shared" si="47"/>
        <v>0</v>
      </c>
      <c r="W235" s="65" t="b">
        <f t="shared" si="48"/>
        <v>0</v>
      </c>
      <c r="X235" s="65" t="b">
        <f t="shared" si="49"/>
        <v>0</v>
      </c>
      <c r="Y235" s="65" t="b">
        <f t="shared" si="52"/>
        <v>1</v>
      </c>
      <c r="Z235" s="65" t="b">
        <f t="shared" si="50"/>
        <v>0</v>
      </c>
    </row>
    <row r="236" spans="1:26" s="28" customFormat="1" x14ac:dyDescent="0.25">
      <c r="A236" s="111" t="s">
        <v>391</v>
      </c>
      <c r="B236" s="111" t="s">
        <v>392</v>
      </c>
      <c r="C236" s="111" t="s">
        <v>240</v>
      </c>
      <c r="D236" s="26" t="s">
        <v>21</v>
      </c>
      <c r="E236" s="155">
        <v>25</v>
      </c>
      <c r="F236" s="155">
        <v>26</v>
      </c>
      <c r="G236" s="155">
        <v>37</v>
      </c>
      <c r="H236" s="155">
        <v>33</v>
      </c>
      <c r="I236" s="24">
        <f t="shared" si="41"/>
        <v>30.25</v>
      </c>
      <c r="J236" s="24">
        <f t="shared" si="42"/>
        <v>60.5</v>
      </c>
      <c r="K236" s="155">
        <v>59</v>
      </c>
      <c r="L236" s="155">
        <v>38</v>
      </c>
      <c r="M236" s="28">
        <v>78</v>
      </c>
      <c r="N236" s="30"/>
      <c r="O236" s="29">
        <f t="shared" si="43"/>
        <v>58.33</v>
      </c>
      <c r="P236" s="30">
        <v>30</v>
      </c>
      <c r="Q236" s="167">
        <v>24</v>
      </c>
      <c r="R236" s="28">
        <v>37</v>
      </c>
      <c r="S236" s="29">
        <f t="shared" si="44"/>
        <v>209.83</v>
      </c>
      <c r="T236" s="34" t="b">
        <f t="shared" si="45"/>
        <v>1</v>
      </c>
      <c r="U236" s="34" t="b">
        <f t="shared" si="46"/>
        <v>1</v>
      </c>
      <c r="V236" s="65" t="b">
        <f t="shared" si="47"/>
        <v>0</v>
      </c>
      <c r="W236" s="65" t="b">
        <f t="shared" si="48"/>
        <v>0</v>
      </c>
      <c r="X236" s="65" t="b">
        <f t="shared" si="49"/>
        <v>1</v>
      </c>
      <c r="Y236" s="65" t="b">
        <f t="shared" si="52"/>
        <v>1</v>
      </c>
      <c r="Z236" s="65" t="b">
        <f t="shared" si="50"/>
        <v>0</v>
      </c>
    </row>
    <row r="237" spans="1:26" s="28" customFormat="1" x14ac:dyDescent="0.25">
      <c r="A237" s="111" t="s">
        <v>637</v>
      </c>
      <c r="B237" s="111" t="s">
        <v>638</v>
      </c>
      <c r="C237" s="111" t="s">
        <v>120</v>
      </c>
      <c r="D237" s="26" t="s">
        <v>24</v>
      </c>
      <c r="E237" s="155">
        <v>20</v>
      </c>
      <c r="F237" s="155">
        <v>34</v>
      </c>
      <c r="G237" s="155">
        <v>35</v>
      </c>
      <c r="H237" s="155">
        <v>34</v>
      </c>
      <c r="I237" s="24">
        <f t="shared" si="41"/>
        <v>30.75</v>
      </c>
      <c r="J237" s="24">
        <f t="shared" si="42"/>
        <v>61.5</v>
      </c>
      <c r="K237" s="155">
        <v>56</v>
      </c>
      <c r="L237" s="155">
        <v>58</v>
      </c>
      <c r="M237" s="28">
        <v>63</v>
      </c>
      <c r="N237" s="30"/>
      <c r="O237" s="29">
        <f t="shared" si="43"/>
        <v>59</v>
      </c>
      <c r="P237" s="30">
        <v>20</v>
      </c>
      <c r="Q237" s="167">
        <v>31</v>
      </c>
      <c r="R237" s="30">
        <v>38</v>
      </c>
      <c r="S237" s="29">
        <f t="shared" si="44"/>
        <v>209.5</v>
      </c>
      <c r="T237" s="34" t="b">
        <f t="shared" si="45"/>
        <v>1</v>
      </c>
      <c r="U237" s="34" t="b">
        <f t="shared" si="46"/>
        <v>1</v>
      </c>
      <c r="V237" s="65" t="b">
        <f t="shared" si="47"/>
        <v>0</v>
      </c>
      <c r="W237" s="65" t="b">
        <f t="shared" si="48"/>
        <v>0</v>
      </c>
      <c r="X237" s="65" t="b">
        <f t="shared" si="49"/>
        <v>1</v>
      </c>
      <c r="Y237" s="65" t="b">
        <f t="shared" si="52"/>
        <v>1</v>
      </c>
      <c r="Z237" s="65" t="b">
        <f t="shared" si="50"/>
        <v>0</v>
      </c>
    </row>
    <row r="238" spans="1:26" x14ac:dyDescent="0.25">
      <c r="A238" s="111" t="s">
        <v>326</v>
      </c>
      <c r="B238" s="111" t="s">
        <v>327</v>
      </c>
      <c r="C238" s="111" t="s">
        <v>196</v>
      </c>
      <c r="D238" s="26" t="s">
        <v>20</v>
      </c>
      <c r="E238" s="155">
        <v>31</v>
      </c>
      <c r="F238" s="155">
        <v>31</v>
      </c>
      <c r="G238" s="155">
        <v>35</v>
      </c>
      <c r="H238" s="155">
        <v>32</v>
      </c>
      <c r="I238" s="24">
        <f t="shared" si="41"/>
        <v>32.25</v>
      </c>
      <c r="J238" s="24">
        <f t="shared" si="42"/>
        <v>64.5</v>
      </c>
      <c r="K238" s="155">
        <v>57</v>
      </c>
      <c r="L238" s="155">
        <v>61</v>
      </c>
      <c r="M238" s="155">
        <v>62</v>
      </c>
      <c r="N238" s="30"/>
      <c r="O238" s="29">
        <f t="shared" si="43"/>
        <v>60</v>
      </c>
      <c r="P238" s="30">
        <v>10</v>
      </c>
      <c r="Q238" s="167">
        <v>34</v>
      </c>
      <c r="R238" s="28">
        <v>39</v>
      </c>
      <c r="S238" s="29">
        <f t="shared" si="44"/>
        <v>207.5</v>
      </c>
      <c r="T238" s="34" t="b">
        <f t="shared" si="45"/>
        <v>1</v>
      </c>
      <c r="U238" s="34" t="b">
        <f t="shared" si="46"/>
        <v>1</v>
      </c>
      <c r="V238" s="65" t="b">
        <f t="shared" si="47"/>
        <v>0</v>
      </c>
      <c r="W238" s="65" t="b">
        <f t="shared" si="48"/>
        <v>1</v>
      </c>
      <c r="X238" s="65" t="b">
        <f t="shared" si="49"/>
        <v>1</v>
      </c>
      <c r="Y238" s="65" t="b">
        <f t="shared" si="52"/>
        <v>1</v>
      </c>
      <c r="Z238" s="65" t="b">
        <f t="shared" si="50"/>
        <v>0</v>
      </c>
    </row>
    <row r="239" spans="1:26" x14ac:dyDescent="0.25">
      <c r="A239" s="111" t="s">
        <v>492</v>
      </c>
      <c r="B239" s="111" t="s">
        <v>217</v>
      </c>
      <c r="C239" s="111" t="s">
        <v>120</v>
      </c>
      <c r="D239" s="26" t="s">
        <v>23</v>
      </c>
      <c r="E239" s="155">
        <v>38</v>
      </c>
      <c r="F239" s="155">
        <v>28</v>
      </c>
      <c r="G239" s="155">
        <v>31</v>
      </c>
      <c r="H239" s="155">
        <v>35</v>
      </c>
      <c r="I239" s="24">
        <f t="shared" si="41"/>
        <v>33</v>
      </c>
      <c r="J239" s="24">
        <f t="shared" si="42"/>
        <v>66</v>
      </c>
      <c r="K239" s="155">
        <v>28</v>
      </c>
      <c r="L239" s="155">
        <v>48</v>
      </c>
      <c r="M239" s="28">
        <v>51</v>
      </c>
      <c r="N239" s="30"/>
      <c r="O239" s="29">
        <f t="shared" si="43"/>
        <v>42.33</v>
      </c>
      <c r="P239" s="30">
        <v>40</v>
      </c>
      <c r="Q239" s="167">
        <v>20</v>
      </c>
      <c r="R239" s="28">
        <v>34</v>
      </c>
      <c r="S239" s="29">
        <f t="shared" si="44"/>
        <v>202.33</v>
      </c>
      <c r="T239" s="34" t="b">
        <f t="shared" si="45"/>
        <v>1</v>
      </c>
      <c r="U239" s="34" t="b">
        <f t="shared" si="46"/>
        <v>0</v>
      </c>
      <c r="V239" s="65" t="b">
        <f t="shared" si="47"/>
        <v>1</v>
      </c>
      <c r="W239" s="65" t="b">
        <f t="shared" si="48"/>
        <v>0</v>
      </c>
      <c r="X239" s="65" t="b">
        <f t="shared" si="49"/>
        <v>0</v>
      </c>
      <c r="Y239" s="65" t="b">
        <f t="shared" si="52"/>
        <v>0</v>
      </c>
      <c r="Z239" s="65" t="b">
        <f t="shared" si="50"/>
        <v>0</v>
      </c>
    </row>
    <row r="240" spans="1:26" x14ac:dyDescent="0.25">
      <c r="A240" s="111" t="s">
        <v>489</v>
      </c>
      <c r="B240" s="111" t="s">
        <v>490</v>
      </c>
      <c r="C240" s="111" t="s">
        <v>240</v>
      </c>
      <c r="D240" s="26" t="s">
        <v>23</v>
      </c>
      <c r="E240" s="155">
        <v>26</v>
      </c>
      <c r="F240" s="155">
        <v>25</v>
      </c>
      <c r="G240" s="155">
        <v>28</v>
      </c>
      <c r="H240" s="155">
        <v>36</v>
      </c>
      <c r="I240" s="24">
        <f t="shared" si="41"/>
        <v>28.75</v>
      </c>
      <c r="J240" s="24">
        <f t="shared" si="42"/>
        <v>57.5</v>
      </c>
      <c r="K240" s="155">
        <v>28</v>
      </c>
      <c r="L240" s="155">
        <v>55</v>
      </c>
      <c r="M240" s="28">
        <v>58</v>
      </c>
      <c r="N240" s="30"/>
      <c r="O240" s="29">
        <f t="shared" si="43"/>
        <v>47</v>
      </c>
      <c r="P240" s="30">
        <v>40</v>
      </c>
      <c r="Q240" s="167">
        <v>26.5</v>
      </c>
      <c r="R240" s="28">
        <v>30</v>
      </c>
      <c r="S240" s="29">
        <f t="shared" si="44"/>
        <v>201</v>
      </c>
      <c r="T240" s="34" t="b">
        <f t="shared" si="45"/>
        <v>1</v>
      </c>
      <c r="U240" s="34" t="b">
        <f t="shared" si="46"/>
        <v>0</v>
      </c>
      <c r="V240" s="65" t="b">
        <f t="shared" si="47"/>
        <v>1</v>
      </c>
      <c r="W240" s="65" t="b">
        <f t="shared" si="48"/>
        <v>0</v>
      </c>
      <c r="X240" s="65" t="b">
        <f t="shared" si="49"/>
        <v>0</v>
      </c>
      <c r="Y240" s="65" t="b">
        <f t="shared" si="52"/>
        <v>0</v>
      </c>
      <c r="Z240" s="65" t="b">
        <f t="shared" si="50"/>
        <v>0</v>
      </c>
    </row>
    <row r="241" spans="1:26" x14ac:dyDescent="0.25">
      <c r="A241" s="111" t="s">
        <v>163</v>
      </c>
      <c r="B241" s="111" t="s">
        <v>766</v>
      </c>
      <c r="C241" s="111" t="s">
        <v>142</v>
      </c>
      <c r="D241" s="26" t="s">
        <v>26</v>
      </c>
      <c r="E241" s="155">
        <v>31</v>
      </c>
      <c r="F241" s="155">
        <v>38</v>
      </c>
      <c r="G241" s="155">
        <v>34</v>
      </c>
      <c r="H241" s="155">
        <v>37</v>
      </c>
      <c r="I241" s="24">
        <f t="shared" si="41"/>
        <v>35</v>
      </c>
      <c r="J241" s="24">
        <f t="shared" si="42"/>
        <v>70</v>
      </c>
      <c r="K241" s="155">
        <v>24</v>
      </c>
      <c r="L241" s="155">
        <v>45</v>
      </c>
      <c r="M241" s="28">
        <v>60</v>
      </c>
      <c r="N241" s="30"/>
      <c r="O241" s="29">
        <f t="shared" si="43"/>
        <v>43</v>
      </c>
      <c r="P241" s="30">
        <v>10</v>
      </c>
      <c r="Q241" s="167">
        <v>37</v>
      </c>
      <c r="R241" s="28">
        <v>39</v>
      </c>
      <c r="S241" s="29">
        <f t="shared" si="44"/>
        <v>199</v>
      </c>
      <c r="T241" s="34" t="b">
        <f t="shared" si="45"/>
        <v>1</v>
      </c>
      <c r="U241" s="34" t="b">
        <f t="shared" si="46"/>
        <v>0</v>
      </c>
      <c r="V241" s="65" t="b">
        <f t="shared" si="47"/>
        <v>0</v>
      </c>
      <c r="W241" s="65" t="b">
        <f t="shared" si="48"/>
        <v>1</v>
      </c>
      <c r="X241" s="65" t="b">
        <f t="shared" si="49"/>
        <v>1</v>
      </c>
      <c r="Y241" s="65" t="b">
        <f>IF(S241,S241&gt;=200,S241&lt;200)</f>
        <v>0</v>
      </c>
      <c r="Z241" s="65" t="b">
        <f t="shared" si="50"/>
        <v>0</v>
      </c>
    </row>
    <row r="242" spans="1:26" x14ac:dyDescent="0.25">
      <c r="A242" s="111" t="s">
        <v>586</v>
      </c>
      <c r="B242" s="111" t="s">
        <v>587</v>
      </c>
      <c r="C242" s="111" t="s">
        <v>120</v>
      </c>
      <c r="D242" s="26" t="s">
        <v>0</v>
      </c>
      <c r="E242" s="155">
        <v>32</v>
      </c>
      <c r="F242" s="155">
        <v>33</v>
      </c>
      <c r="G242" s="155">
        <v>35</v>
      </c>
      <c r="H242" s="155">
        <v>37</v>
      </c>
      <c r="I242" s="24">
        <f t="shared" si="41"/>
        <v>34.25</v>
      </c>
      <c r="J242" s="24">
        <f t="shared" si="42"/>
        <v>68.5</v>
      </c>
      <c r="K242" s="155">
        <v>60</v>
      </c>
      <c r="L242" s="155">
        <v>52</v>
      </c>
      <c r="M242" s="28">
        <v>0</v>
      </c>
      <c r="N242" s="30"/>
      <c r="O242" s="29">
        <f t="shared" si="43"/>
        <v>37.33</v>
      </c>
      <c r="P242" s="30">
        <v>20</v>
      </c>
      <c r="Q242" s="167">
        <v>35</v>
      </c>
      <c r="R242" s="28">
        <v>38</v>
      </c>
      <c r="S242" s="29">
        <f t="shared" si="44"/>
        <v>198.83</v>
      </c>
      <c r="T242" s="34" t="b">
        <f t="shared" si="45"/>
        <v>1</v>
      </c>
      <c r="U242" s="34" t="b">
        <f t="shared" si="46"/>
        <v>0</v>
      </c>
      <c r="V242" s="65" t="b">
        <f t="shared" si="47"/>
        <v>0</v>
      </c>
      <c r="W242" s="65" t="b">
        <f t="shared" si="48"/>
        <v>1</v>
      </c>
      <c r="X242" s="65" t="b">
        <f t="shared" si="49"/>
        <v>1</v>
      </c>
      <c r="Y242" s="65" t="b">
        <f>IF(S242,S242&gt;=207,S242&lt;207)</f>
        <v>0</v>
      </c>
      <c r="Z242" s="65" t="b">
        <f t="shared" si="50"/>
        <v>0</v>
      </c>
    </row>
    <row r="243" spans="1:26" x14ac:dyDescent="0.25">
      <c r="A243" s="111" t="s">
        <v>580</v>
      </c>
      <c r="B243" s="111" t="s">
        <v>581</v>
      </c>
      <c r="C243" s="111" t="s">
        <v>171</v>
      </c>
      <c r="D243" s="26" t="s">
        <v>0</v>
      </c>
      <c r="E243" s="155">
        <v>31</v>
      </c>
      <c r="F243" s="155">
        <v>33</v>
      </c>
      <c r="G243" s="155">
        <v>30</v>
      </c>
      <c r="H243" s="155">
        <v>34</v>
      </c>
      <c r="I243" s="24">
        <f t="shared" si="41"/>
        <v>32</v>
      </c>
      <c r="J243" s="24">
        <f t="shared" si="42"/>
        <v>64</v>
      </c>
      <c r="K243" s="155">
        <v>15</v>
      </c>
      <c r="L243" s="155">
        <v>41</v>
      </c>
      <c r="M243" s="28">
        <v>56</v>
      </c>
      <c r="N243" s="30"/>
      <c r="O243" s="29">
        <f t="shared" si="43"/>
        <v>37.33</v>
      </c>
      <c r="P243" s="30">
        <v>30</v>
      </c>
      <c r="Q243" s="167">
        <v>27</v>
      </c>
      <c r="R243" s="28">
        <v>40</v>
      </c>
      <c r="S243" s="29">
        <f t="shared" si="44"/>
        <v>198.33</v>
      </c>
      <c r="T243" s="34" t="b">
        <f t="shared" si="45"/>
        <v>1</v>
      </c>
      <c r="U243" s="34" t="b">
        <f t="shared" si="46"/>
        <v>0</v>
      </c>
      <c r="V243" s="65" t="b">
        <f t="shared" si="47"/>
        <v>0</v>
      </c>
      <c r="W243" s="65" t="b">
        <f t="shared" si="48"/>
        <v>0</v>
      </c>
      <c r="X243" s="65" t="b">
        <f t="shared" si="49"/>
        <v>1</v>
      </c>
      <c r="Y243" s="65" t="b">
        <f>IF(S243,S243&gt;=207,S243&lt;207)</f>
        <v>0</v>
      </c>
      <c r="Z243" s="65" t="b">
        <f t="shared" si="50"/>
        <v>0</v>
      </c>
    </row>
    <row r="244" spans="1:26" x14ac:dyDescent="0.25">
      <c r="A244" s="111" t="s">
        <v>486</v>
      </c>
      <c r="B244" s="111" t="s">
        <v>487</v>
      </c>
      <c r="C244" s="111" t="s">
        <v>124</v>
      </c>
      <c r="D244" s="26" t="s">
        <v>23</v>
      </c>
      <c r="E244" s="155">
        <v>29</v>
      </c>
      <c r="F244" s="155">
        <v>31</v>
      </c>
      <c r="G244" s="155">
        <v>31</v>
      </c>
      <c r="H244" s="155">
        <v>36</v>
      </c>
      <c r="I244" s="24">
        <f t="shared" si="41"/>
        <v>31.75</v>
      </c>
      <c r="J244" s="24">
        <f t="shared" si="42"/>
        <v>63.5</v>
      </c>
      <c r="K244" s="155">
        <v>32</v>
      </c>
      <c r="L244" s="155">
        <v>49</v>
      </c>
      <c r="M244" s="28">
        <v>56</v>
      </c>
      <c r="N244" s="30"/>
      <c r="O244" s="29">
        <f t="shared" si="43"/>
        <v>45.67</v>
      </c>
      <c r="P244" s="30">
        <v>30</v>
      </c>
      <c r="Q244" s="167">
        <v>17</v>
      </c>
      <c r="R244" s="28">
        <v>35</v>
      </c>
      <c r="S244" s="29">
        <f t="shared" si="44"/>
        <v>191.17</v>
      </c>
      <c r="T244" s="34" t="b">
        <f t="shared" si="45"/>
        <v>1</v>
      </c>
      <c r="U244" s="34" t="b">
        <f t="shared" si="46"/>
        <v>0</v>
      </c>
      <c r="V244" s="65" t="b">
        <f t="shared" si="47"/>
        <v>0</v>
      </c>
      <c r="W244" s="65" t="b">
        <f t="shared" si="48"/>
        <v>0</v>
      </c>
      <c r="X244" s="65" t="b">
        <f t="shared" si="49"/>
        <v>1</v>
      </c>
      <c r="Y244" s="65" t="b">
        <f>IF(S244,S244&gt;=207,S244&lt;207)</f>
        <v>0</v>
      </c>
      <c r="Z244" s="65" t="b">
        <f t="shared" si="50"/>
        <v>0</v>
      </c>
    </row>
    <row r="245" spans="1:26" x14ac:dyDescent="0.25">
      <c r="A245" s="111" t="s">
        <v>583</v>
      </c>
      <c r="B245" s="111" t="s">
        <v>584</v>
      </c>
      <c r="C245" s="111" t="s">
        <v>240</v>
      </c>
      <c r="D245" s="26" t="s">
        <v>0</v>
      </c>
      <c r="E245" s="155">
        <v>26</v>
      </c>
      <c r="F245" s="155">
        <v>37</v>
      </c>
      <c r="G245" s="155">
        <v>30</v>
      </c>
      <c r="H245" s="155">
        <v>28</v>
      </c>
      <c r="I245" s="24">
        <f t="shared" si="41"/>
        <v>30.25</v>
      </c>
      <c r="J245" s="24">
        <f t="shared" si="42"/>
        <v>60.5</v>
      </c>
      <c r="K245" s="155">
        <v>17</v>
      </c>
      <c r="L245" s="155">
        <v>49</v>
      </c>
      <c r="M245" s="155">
        <v>0</v>
      </c>
      <c r="N245" s="30"/>
      <c r="O245" s="29">
        <f t="shared" si="43"/>
        <v>22</v>
      </c>
      <c r="P245" s="30">
        <v>40</v>
      </c>
      <c r="Q245" s="167">
        <v>29</v>
      </c>
      <c r="R245" s="28">
        <v>25</v>
      </c>
      <c r="S245" s="29">
        <f t="shared" si="44"/>
        <v>176.5</v>
      </c>
      <c r="T245" s="34" t="b">
        <f t="shared" si="45"/>
        <v>1</v>
      </c>
      <c r="U245" s="34" t="b">
        <f t="shared" si="46"/>
        <v>0</v>
      </c>
      <c r="V245" s="65" t="b">
        <f t="shared" si="47"/>
        <v>1</v>
      </c>
      <c r="W245" s="65" t="b">
        <f t="shared" si="48"/>
        <v>0</v>
      </c>
      <c r="X245" s="65" t="b">
        <f t="shared" si="49"/>
        <v>0</v>
      </c>
      <c r="Y245" s="65" t="b">
        <f>IF(S245,S245&gt;=207,S245&lt;207)</f>
        <v>0</v>
      </c>
      <c r="Z245" s="65" t="b">
        <f t="shared" si="50"/>
        <v>0</v>
      </c>
    </row>
    <row r="246" spans="1:26" s="175" customFormat="1" x14ac:dyDescent="0.25">
      <c r="A246" s="176"/>
      <c r="B246" s="177"/>
      <c r="C246" s="146"/>
      <c r="D246" s="178"/>
      <c r="E246" s="179"/>
      <c r="F246" s="179"/>
      <c r="G246" s="179"/>
      <c r="H246" s="179"/>
      <c r="I246" s="179"/>
      <c r="J246" s="179"/>
      <c r="K246" s="179"/>
      <c r="L246" s="179"/>
      <c r="M246" s="179"/>
      <c r="N246" s="179"/>
      <c r="O246" s="179"/>
      <c r="P246" s="179"/>
      <c r="Q246" s="180"/>
      <c r="R246" s="180"/>
      <c r="U246" s="147"/>
      <c r="V246" s="176"/>
    </row>
    <row r="247" spans="1:26" s="175" customFormat="1" x14ac:dyDescent="0.25">
      <c r="A247" s="176"/>
      <c r="B247" s="177"/>
      <c r="C247" s="146"/>
      <c r="D247" s="178"/>
      <c r="E247" s="179"/>
      <c r="F247" s="179"/>
      <c r="G247" s="179"/>
      <c r="H247" s="179"/>
      <c r="I247" s="179"/>
      <c r="J247" s="179"/>
      <c r="K247" s="179"/>
      <c r="L247" s="179"/>
      <c r="M247" s="179"/>
      <c r="N247" s="179"/>
      <c r="O247" s="179"/>
      <c r="P247" s="179"/>
      <c r="Q247" s="180"/>
      <c r="R247" s="180"/>
      <c r="U247" s="147"/>
      <c r="V247" s="176"/>
    </row>
    <row r="248" spans="1:26" s="175" customFormat="1" x14ac:dyDescent="0.25">
      <c r="A248" s="181"/>
      <c r="B248" s="181"/>
      <c r="C248" s="147"/>
      <c r="D248" s="147"/>
      <c r="E248" s="178"/>
      <c r="F248" s="178"/>
      <c r="G248" s="179"/>
      <c r="H248" s="178"/>
      <c r="I248" s="147"/>
      <c r="J248" s="183"/>
      <c r="K248" s="182"/>
      <c r="L248" s="147"/>
      <c r="M248" s="147"/>
      <c r="N248" s="147"/>
    </row>
    <row r="249" spans="1:26" s="176" customFormat="1" x14ac:dyDescent="0.25">
      <c r="A249" s="185"/>
      <c r="B249" s="185"/>
      <c r="C249" s="186"/>
      <c r="D249" s="186"/>
      <c r="F249" s="187"/>
      <c r="G249" s="188"/>
      <c r="H249" s="187"/>
      <c r="I249" s="187"/>
      <c r="J249" s="187"/>
      <c r="K249" s="188"/>
      <c r="L249" s="190"/>
      <c r="M249" s="180"/>
      <c r="N249" s="147"/>
    </row>
    <row r="250" spans="1:26" s="175" customFormat="1" x14ac:dyDescent="0.25">
      <c r="A250" s="191"/>
      <c r="B250" s="191"/>
      <c r="C250" s="186"/>
      <c r="D250" s="186"/>
      <c r="F250" s="187"/>
      <c r="G250" s="188"/>
      <c r="H250" s="187"/>
      <c r="I250" s="187"/>
      <c r="J250" s="189"/>
      <c r="K250" s="188"/>
      <c r="L250" s="190"/>
      <c r="M250" s="180"/>
      <c r="N250" s="147"/>
    </row>
    <row r="251" spans="1:26" s="176" customFormat="1" x14ac:dyDescent="0.25">
      <c r="A251" s="185"/>
      <c r="B251" s="185"/>
      <c r="C251" s="186"/>
      <c r="D251" s="186"/>
      <c r="F251" s="187"/>
      <c r="G251" s="188"/>
      <c r="H251" s="187"/>
      <c r="I251" s="187"/>
      <c r="J251" s="187"/>
      <c r="K251" s="188"/>
      <c r="L251" s="190"/>
      <c r="M251" s="180"/>
      <c r="N251" s="147"/>
    </row>
    <row r="252" spans="1:26" s="175" customFormat="1" x14ac:dyDescent="0.25">
      <c r="A252" s="185"/>
      <c r="B252" s="185"/>
      <c r="C252" s="186"/>
      <c r="D252" s="186"/>
      <c r="F252" s="187"/>
      <c r="G252" s="188"/>
      <c r="H252" s="187"/>
      <c r="I252" s="187"/>
      <c r="J252" s="187"/>
      <c r="K252" s="188"/>
      <c r="L252" s="190"/>
      <c r="M252" s="180"/>
      <c r="N252" s="147"/>
    </row>
    <row r="253" spans="1:26" s="176" customFormat="1" x14ac:dyDescent="0.25">
      <c r="A253" s="185"/>
      <c r="B253" s="185"/>
      <c r="C253" s="186"/>
      <c r="D253" s="186"/>
      <c r="F253" s="187"/>
      <c r="G253" s="188"/>
      <c r="H253" s="187"/>
      <c r="I253" s="187"/>
      <c r="J253" s="189"/>
      <c r="K253" s="188"/>
      <c r="L253" s="190"/>
      <c r="M253" s="180"/>
      <c r="N253" s="147"/>
    </row>
    <row r="254" spans="1:26" s="175" customFormat="1" x14ac:dyDescent="0.25">
      <c r="A254" s="185"/>
      <c r="B254" s="185"/>
      <c r="C254" s="186"/>
      <c r="D254" s="186"/>
      <c r="F254" s="187"/>
      <c r="G254" s="188"/>
      <c r="H254" s="187"/>
      <c r="I254" s="187"/>
      <c r="J254" s="187"/>
      <c r="K254" s="188"/>
      <c r="L254" s="190"/>
      <c r="M254" s="180"/>
      <c r="N254" s="147"/>
    </row>
    <row r="255" spans="1:26" s="175" customFormat="1" x14ac:dyDescent="0.25">
      <c r="A255" s="185"/>
      <c r="B255" s="185"/>
      <c r="C255" s="186"/>
      <c r="D255" s="186"/>
      <c r="F255" s="187"/>
      <c r="G255" s="188"/>
      <c r="H255" s="187"/>
      <c r="I255" s="187"/>
      <c r="J255" s="187"/>
      <c r="K255" s="188"/>
      <c r="L255" s="190"/>
      <c r="M255" s="180"/>
      <c r="N255" s="147"/>
    </row>
    <row r="256" spans="1:26" s="176" customFormat="1" x14ac:dyDescent="0.25">
      <c r="A256" s="185"/>
      <c r="B256" s="185"/>
      <c r="C256" s="186"/>
      <c r="D256" s="186"/>
      <c r="F256" s="187"/>
      <c r="G256" s="188"/>
      <c r="H256" s="187"/>
      <c r="I256" s="187"/>
      <c r="J256" s="189"/>
      <c r="K256" s="188"/>
      <c r="L256" s="190"/>
      <c r="M256" s="180"/>
      <c r="N256" s="147"/>
    </row>
    <row r="257" spans="1:14" s="175" customFormat="1" x14ac:dyDescent="0.25">
      <c r="A257" s="185"/>
      <c r="B257" s="185"/>
      <c r="C257" s="186"/>
      <c r="D257" s="186"/>
      <c r="F257" s="187"/>
      <c r="G257" s="188"/>
      <c r="H257" s="187"/>
      <c r="I257" s="187"/>
      <c r="J257" s="187"/>
      <c r="K257" s="188"/>
      <c r="L257" s="190"/>
      <c r="M257" s="180"/>
      <c r="N257" s="147"/>
    </row>
    <row r="258" spans="1:14" s="175" customFormat="1" x14ac:dyDescent="0.25">
      <c r="A258" s="185"/>
      <c r="B258" s="185"/>
      <c r="C258" s="186"/>
      <c r="D258" s="186"/>
      <c r="F258" s="187"/>
      <c r="G258" s="188"/>
      <c r="H258" s="187"/>
      <c r="I258" s="187"/>
      <c r="J258" s="189"/>
      <c r="K258" s="188"/>
      <c r="L258" s="190"/>
      <c r="M258" s="180"/>
      <c r="N258" s="147"/>
    </row>
    <row r="259" spans="1:14" s="175" customFormat="1" x14ac:dyDescent="0.25">
      <c r="A259" s="185"/>
      <c r="B259" s="185"/>
      <c r="C259" s="186"/>
      <c r="D259" s="186"/>
      <c r="F259" s="187"/>
      <c r="G259" s="188"/>
      <c r="H259" s="187"/>
      <c r="I259" s="187"/>
      <c r="J259" s="187"/>
      <c r="K259" s="188"/>
      <c r="L259" s="190"/>
      <c r="M259" s="180"/>
      <c r="N259" s="147"/>
    </row>
    <row r="260" spans="1:14" s="175" customFormat="1" x14ac:dyDescent="0.25">
      <c r="A260" s="185"/>
      <c r="B260" s="185"/>
      <c r="C260" s="186"/>
      <c r="D260" s="186"/>
      <c r="F260" s="187"/>
      <c r="G260" s="188"/>
      <c r="H260" s="187"/>
      <c r="I260" s="187"/>
      <c r="J260" s="187"/>
      <c r="K260" s="188"/>
      <c r="L260" s="190"/>
      <c r="M260" s="180"/>
      <c r="N260" s="147"/>
    </row>
    <row r="261" spans="1:14" s="175" customFormat="1" x14ac:dyDescent="0.25">
      <c r="A261" s="191"/>
      <c r="B261" s="191"/>
      <c r="C261" s="186"/>
      <c r="D261" s="186"/>
      <c r="F261" s="187"/>
      <c r="G261" s="188"/>
      <c r="H261" s="187"/>
      <c r="I261" s="187"/>
      <c r="J261" s="187"/>
      <c r="K261" s="188"/>
      <c r="L261" s="190"/>
      <c r="M261" s="180"/>
      <c r="N261" s="147"/>
    </row>
    <row r="262" spans="1:14" s="175" customFormat="1" x14ac:dyDescent="0.25">
      <c r="A262" s="192"/>
      <c r="B262" s="191"/>
      <c r="C262" s="186"/>
      <c r="D262" s="186"/>
      <c r="F262" s="187"/>
      <c r="G262" s="188"/>
      <c r="H262" s="187"/>
      <c r="I262" s="187"/>
      <c r="J262" s="187"/>
      <c r="K262" s="188"/>
      <c r="L262" s="190"/>
      <c r="M262" s="180"/>
      <c r="N262" s="147"/>
    </row>
    <row r="263" spans="1:14" s="175" customFormat="1" x14ac:dyDescent="0.25">
      <c r="A263" s="192"/>
      <c r="B263" s="191"/>
      <c r="C263" s="186"/>
      <c r="D263" s="186"/>
      <c r="F263" s="187"/>
      <c r="G263" s="188"/>
      <c r="H263" s="187"/>
      <c r="I263" s="187"/>
      <c r="J263" s="187"/>
      <c r="K263" s="188"/>
      <c r="L263" s="190"/>
      <c r="M263" s="180"/>
      <c r="N263" s="147"/>
    </row>
    <row r="264" spans="1:14" s="176" customFormat="1" x14ac:dyDescent="0.25">
      <c r="A264" s="192"/>
      <c r="B264" s="191"/>
      <c r="C264" s="186"/>
      <c r="D264" s="186"/>
      <c r="F264" s="187"/>
      <c r="G264" s="188"/>
      <c r="H264" s="187"/>
      <c r="I264" s="187"/>
      <c r="J264" s="187"/>
      <c r="K264" s="188"/>
      <c r="L264" s="190"/>
      <c r="M264" s="180"/>
      <c r="N264" s="147"/>
    </row>
    <row r="265" spans="1:14" s="176" customFormat="1" x14ac:dyDescent="0.25">
      <c r="A265" s="193"/>
      <c r="B265" s="193"/>
      <c r="C265" s="186"/>
      <c r="D265" s="186"/>
      <c r="F265" s="194"/>
      <c r="G265" s="188"/>
      <c r="H265" s="187"/>
      <c r="I265" s="187"/>
      <c r="J265" s="187"/>
      <c r="K265" s="188"/>
      <c r="L265" s="190"/>
      <c r="M265" s="180"/>
      <c r="N265" s="147"/>
    </row>
    <row r="266" spans="1:14" s="175" customFormat="1" x14ac:dyDescent="0.25">
      <c r="A266" s="191"/>
      <c r="B266" s="191"/>
      <c r="C266" s="186"/>
      <c r="D266" s="186"/>
      <c r="F266" s="187"/>
      <c r="G266" s="188"/>
      <c r="H266" s="187"/>
      <c r="I266" s="187"/>
      <c r="J266" s="187"/>
      <c r="K266" s="188"/>
      <c r="L266" s="190"/>
      <c r="M266" s="180"/>
      <c r="N266" s="147"/>
    </row>
    <row r="267" spans="1:14" s="176" customFormat="1" x14ac:dyDescent="0.25">
      <c r="A267" s="193"/>
      <c r="B267" s="193"/>
      <c r="C267" s="186"/>
      <c r="D267" s="186"/>
      <c r="F267" s="187"/>
      <c r="G267" s="188"/>
      <c r="H267" s="187"/>
      <c r="I267" s="187"/>
      <c r="J267" s="187"/>
      <c r="K267" s="188"/>
      <c r="L267" s="190"/>
      <c r="M267" s="180"/>
      <c r="N267" s="147"/>
    </row>
    <row r="268" spans="1:14" s="176" customFormat="1" x14ac:dyDescent="0.25">
      <c r="A268" s="191"/>
      <c r="B268" s="191"/>
      <c r="C268" s="186"/>
      <c r="D268" s="186"/>
      <c r="F268" s="187"/>
      <c r="G268" s="188"/>
      <c r="H268" s="187"/>
      <c r="I268" s="187"/>
      <c r="J268" s="187"/>
      <c r="K268" s="188"/>
      <c r="L268" s="190"/>
      <c r="M268" s="180"/>
      <c r="N268" s="147"/>
    </row>
    <row r="269" spans="1:14" s="176" customFormat="1" x14ac:dyDescent="0.25">
      <c r="A269" s="192"/>
      <c r="B269" s="191"/>
      <c r="C269" s="186"/>
      <c r="D269" s="186"/>
      <c r="F269" s="187"/>
      <c r="G269" s="188"/>
      <c r="H269" s="187"/>
      <c r="I269" s="187"/>
      <c r="J269" s="187"/>
      <c r="K269" s="188"/>
      <c r="L269" s="190"/>
      <c r="M269" s="180"/>
      <c r="N269" s="147"/>
    </row>
    <row r="270" spans="1:14" s="176" customFormat="1" x14ac:dyDescent="0.25">
      <c r="A270" s="192"/>
      <c r="B270" s="191"/>
      <c r="C270" s="186"/>
      <c r="D270" s="186"/>
      <c r="F270" s="187"/>
      <c r="G270" s="188"/>
      <c r="H270" s="187"/>
      <c r="I270" s="187"/>
      <c r="J270" s="187"/>
      <c r="K270" s="188"/>
      <c r="L270" s="190"/>
      <c r="M270" s="180"/>
      <c r="N270" s="147"/>
    </row>
    <row r="271" spans="1:14" s="176" customFormat="1" x14ac:dyDescent="0.25">
      <c r="A271" s="192"/>
      <c r="B271" s="191"/>
      <c r="C271" s="186"/>
      <c r="D271" s="186"/>
      <c r="F271" s="187"/>
      <c r="G271" s="188"/>
      <c r="H271" s="187"/>
      <c r="I271" s="187"/>
      <c r="J271" s="187"/>
      <c r="K271" s="188"/>
      <c r="L271" s="190"/>
      <c r="M271" s="180"/>
      <c r="N271" s="147"/>
    </row>
    <row r="272" spans="1:14" s="176" customFormat="1" x14ac:dyDescent="0.25">
      <c r="A272" s="185"/>
      <c r="B272" s="185"/>
      <c r="C272" s="186"/>
      <c r="D272" s="186"/>
      <c r="F272" s="187"/>
      <c r="G272" s="188"/>
      <c r="H272" s="187"/>
      <c r="I272" s="187"/>
      <c r="J272" s="187"/>
      <c r="K272" s="188"/>
      <c r="L272" s="190"/>
      <c r="M272" s="180"/>
      <c r="N272" s="147"/>
    </row>
    <row r="273" spans="1:14" s="176" customFormat="1" x14ac:dyDescent="0.25">
      <c r="A273" s="195"/>
      <c r="B273" s="196"/>
      <c r="C273" s="197"/>
      <c r="D273" s="186"/>
      <c r="F273" s="187"/>
      <c r="G273" s="188"/>
      <c r="H273" s="187"/>
      <c r="I273" s="187"/>
      <c r="J273" s="187"/>
      <c r="K273" s="188"/>
      <c r="L273" s="190"/>
      <c r="M273" s="180"/>
      <c r="N273" s="147"/>
    </row>
    <row r="274" spans="1:14" s="176" customFormat="1" x14ac:dyDescent="0.25">
      <c r="A274" s="191"/>
      <c r="B274" s="191"/>
      <c r="C274" s="186"/>
      <c r="D274" s="186"/>
      <c r="F274" s="187"/>
      <c r="G274" s="188"/>
      <c r="H274" s="187"/>
      <c r="I274" s="187"/>
      <c r="J274" s="187"/>
      <c r="K274" s="188"/>
      <c r="L274" s="190"/>
      <c r="M274" s="180"/>
      <c r="N274" s="147"/>
    </row>
    <row r="275" spans="1:14" s="176" customFormat="1" x14ac:dyDescent="0.25">
      <c r="A275" s="192"/>
      <c r="B275" s="191"/>
      <c r="C275" s="186"/>
      <c r="D275" s="186"/>
      <c r="F275" s="187"/>
      <c r="G275" s="188"/>
      <c r="H275" s="187"/>
      <c r="I275" s="187"/>
      <c r="J275" s="187"/>
      <c r="K275" s="188"/>
      <c r="L275" s="190"/>
      <c r="M275" s="180"/>
      <c r="N275" s="147"/>
    </row>
    <row r="276" spans="1:14" s="176" customFormat="1" x14ac:dyDescent="0.25">
      <c r="A276" s="185"/>
      <c r="B276" s="185"/>
      <c r="C276" s="186"/>
      <c r="D276" s="186"/>
      <c r="F276" s="187"/>
      <c r="G276" s="188"/>
      <c r="H276" s="187"/>
      <c r="I276" s="187"/>
      <c r="J276" s="187"/>
      <c r="K276" s="188"/>
      <c r="L276" s="190"/>
      <c r="M276" s="180"/>
      <c r="N276" s="147"/>
    </row>
    <row r="277" spans="1:14" s="176" customFormat="1" x14ac:dyDescent="0.25">
      <c r="A277" s="185"/>
      <c r="B277" s="185"/>
      <c r="C277" s="198"/>
      <c r="D277" s="186"/>
      <c r="F277" s="199"/>
      <c r="G277" s="188"/>
      <c r="H277" s="187"/>
      <c r="I277" s="187"/>
      <c r="J277" s="187"/>
      <c r="K277" s="188"/>
      <c r="L277" s="190"/>
      <c r="M277" s="180"/>
      <c r="N277" s="147"/>
    </row>
    <row r="278" spans="1:14" s="176" customFormat="1" x14ac:dyDescent="0.25">
      <c r="A278" s="185"/>
      <c r="B278" s="185"/>
      <c r="C278" s="186"/>
      <c r="D278" s="186"/>
      <c r="F278" s="187"/>
      <c r="G278" s="188"/>
      <c r="H278" s="187"/>
      <c r="I278" s="187"/>
      <c r="J278" s="187"/>
      <c r="K278" s="188"/>
      <c r="L278" s="190"/>
      <c r="M278" s="180"/>
      <c r="N278" s="147"/>
    </row>
    <row r="279" spans="1:14" s="176" customFormat="1" x14ac:dyDescent="0.25">
      <c r="A279" s="185"/>
      <c r="B279" s="185"/>
      <c r="C279" s="186"/>
      <c r="D279" s="186"/>
      <c r="F279" s="187"/>
      <c r="G279" s="188"/>
      <c r="H279" s="187"/>
      <c r="I279" s="187"/>
      <c r="J279" s="187"/>
      <c r="K279" s="188"/>
      <c r="L279" s="190"/>
      <c r="M279" s="180"/>
      <c r="N279" s="147"/>
    </row>
    <row r="280" spans="1:14" s="176" customFormat="1" x14ac:dyDescent="0.25">
      <c r="A280" s="192"/>
      <c r="B280" s="191"/>
      <c r="C280" s="186"/>
      <c r="D280" s="186"/>
      <c r="F280" s="187"/>
      <c r="G280" s="188"/>
      <c r="H280" s="187"/>
      <c r="I280" s="187"/>
      <c r="J280" s="187"/>
      <c r="K280" s="188"/>
      <c r="L280" s="190"/>
      <c r="M280" s="180"/>
      <c r="N280" s="147"/>
    </row>
    <row r="281" spans="1:14" s="200" customFormat="1" x14ac:dyDescent="0.25">
      <c r="A281" s="192"/>
      <c r="B281" s="191"/>
      <c r="C281" s="186"/>
      <c r="D281" s="186"/>
      <c r="F281" s="187"/>
      <c r="G281" s="188"/>
      <c r="H281" s="187"/>
      <c r="I281" s="187"/>
      <c r="J281" s="187"/>
      <c r="K281" s="188"/>
      <c r="L281" s="190"/>
      <c r="M281" s="180"/>
      <c r="N281" s="147"/>
    </row>
    <row r="282" spans="1:14" s="176" customFormat="1" x14ac:dyDescent="0.25">
      <c r="A282" s="201"/>
      <c r="B282" s="201"/>
      <c r="C282" s="202"/>
      <c r="D282" s="186"/>
      <c r="E282" s="146"/>
      <c r="F282" s="194"/>
      <c r="G282" s="188"/>
      <c r="H282" s="187"/>
      <c r="I282" s="187"/>
      <c r="J282" s="187"/>
      <c r="K282" s="188"/>
      <c r="L282" s="190"/>
      <c r="M282" s="180"/>
      <c r="N282" s="147"/>
    </row>
    <row r="283" spans="1:14" s="176" customFormat="1" x14ac:dyDescent="0.25">
      <c r="A283" s="191"/>
      <c r="B283" s="191"/>
      <c r="C283" s="186"/>
      <c r="D283" s="186"/>
      <c r="F283" s="187"/>
      <c r="G283" s="188"/>
      <c r="H283" s="187"/>
      <c r="I283" s="187"/>
      <c r="J283" s="187"/>
      <c r="K283" s="188"/>
      <c r="L283" s="190"/>
      <c r="M283" s="180"/>
      <c r="N283" s="147"/>
    </row>
    <row r="284" spans="1:14" s="176" customFormat="1" x14ac:dyDescent="0.25">
      <c r="A284" s="191"/>
      <c r="B284" s="191"/>
      <c r="C284" s="186"/>
      <c r="D284" s="186"/>
      <c r="F284" s="187"/>
      <c r="G284" s="188"/>
      <c r="H284" s="187"/>
      <c r="I284" s="187"/>
      <c r="J284" s="187"/>
      <c r="K284" s="188"/>
      <c r="L284" s="190"/>
      <c r="M284" s="180"/>
      <c r="N284" s="147"/>
    </row>
    <row r="285" spans="1:14" s="176" customFormat="1" x14ac:dyDescent="0.25">
      <c r="A285" s="185"/>
      <c r="B285" s="185"/>
      <c r="C285" s="186"/>
      <c r="D285" s="186"/>
      <c r="F285" s="187"/>
      <c r="G285" s="188"/>
      <c r="H285" s="187"/>
      <c r="I285" s="187"/>
      <c r="J285" s="187"/>
      <c r="K285" s="188"/>
      <c r="L285" s="190"/>
      <c r="M285" s="180"/>
      <c r="N285" s="147"/>
    </row>
    <row r="286" spans="1:14" s="176" customFormat="1" x14ac:dyDescent="0.25">
      <c r="A286" s="185"/>
      <c r="B286" s="185"/>
      <c r="C286" s="186"/>
      <c r="D286" s="186"/>
      <c r="F286" s="187"/>
      <c r="G286" s="188"/>
      <c r="H286" s="187"/>
      <c r="I286" s="187"/>
      <c r="J286" s="187"/>
      <c r="K286" s="188"/>
      <c r="L286" s="190"/>
      <c r="M286" s="180"/>
      <c r="N286" s="147"/>
    </row>
    <row r="287" spans="1:14" s="176" customFormat="1" x14ac:dyDescent="0.25">
      <c r="A287" s="185"/>
      <c r="B287" s="185"/>
      <c r="C287" s="186"/>
      <c r="D287" s="186"/>
      <c r="F287" s="187"/>
      <c r="G287" s="188"/>
      <c r="H287" s="187"/>
      <c r="I287" s="187"/>
      <c r="J287" s="187"/>
      <c r="K287" s="188"/>
      <c r="L287" s="190"/>
      <c r="M287" s="180"/>
      <c r="N287" s="147"/>
    </row>
    <row r="288" spans="1:14" s="176" customFormat="1" x14ac:dyDescent="0.25">
      <c r="A288" s="185"/>
      <c r="B288" s="185"/>
      <c r="C288" s="186"/>
      <c r="D288" s="186"/>
      <c r="F288" s="187"/>
      <c r="G288" s="188"/>
      <c r="H288" s="187"/>
      <c r="I288" s="187"/>
      <c r="J288" s="187"/>
      <c r="K288" s="188"/>
      <c r="L288" s="190"/>
      <c r="M288" s="180"/>
      <c r="N288" s="147"/>
    </row>
    <row r="289" spans="1:14" s="176" customFormat="1" x14ac:dyDescent="0.25">
      <c r="A289" s="191"/>
      <c r="B289" s="191"/>
      <c r="C289" s="186"/>
      <c r="D289" s="186"/>
      <c r="F289" s="187"/>
      <c r="G289" s="188"/>
      <c r="H289" s="187"/>
      <c r="I289" s="187"/>
      <c r="J289" s="187"/>
      <c r="K289" s="188"/>
      <c r="L289" s="190"/>
      <c r="M289" s="180"/>
      <c r="N289" s="147"/>
    </row>
    <row r="290" spans="1:14" s="176" customFormat="1" x14ac:dyDescent="0.25">
      <c r="A290" s="191"/>
      <c r="B290" s="191"/>
      <c r="C290" s="186"/>
      <c r="D290" s="186"/>
      <c r="F290" s="187"/>
      <c r="G290" s="188"/>
      <c r="H290" s="187"/>
      <c r="I290" s="187"/>
      <c r="J290" s="187"/>
      <c r="K290" s="188"/>
      <c r="L290" s="190"/>
      <c r="M290" s="180"/>
      <c r="N290" s="147"/>
    </row>
    <row r="291" spans="1:14" s="176" customFormat="1" x14ac:dyDescent="0.25">
      <c r="A291" s="185"/>
      <c r="B291" s="185"/>
      <c r="C291" s="186"/>
      <c r="D291" s="186"/>
      <c r="E291" s="146"/>
      <c r="F291" s="187"/>
      <c r="G291" s="188"/>
      <c r="H291" s="187"/>
      <c r="I291" s="187"/>
      <c r="J291" s="187"/>
      <c r="K291" s="188"/>
      <c r="L291" s="190"/>
      <c r="M291" s="180"/>
      <c r="N291" s="147"/>
    </row>
    <row r="292" spans="1:14" s="176" customFormat="1" x14ac:dyDescent="0.25">
      <c r="A292" s="191"/>
      <c r="B292" s="191"/>
      <c r="C292" s="186"/>
      <c r="D292" s="186"/>
      <c r="F292" s="187"/>
      <c r="G292" s="188"/>
      <c r="H292" s="187"/>
      <c r="I292" s="187"/>
      <c r="J292" s="187"/>
      <c r="K292" s="188"/>
      <c r="L292" s="190"/>
      <c r="M292" s="180"/>
      <c r="N292" s="147"/>
    </row>
    <row r="293" spans="1:14" s="176" customFormat="1" x14ac:dyDescent="0.25">
      <c r="A293" s="185"/>
      <c r="B293" s="185"/>
      <c r="C293" s="186"/>
      <c r="D293" s="186"/>
      <c r="F293" s="187"/>
      <c r="G293" s="188"/>
      <c r="H293" s="187"/>
      <c r="I293" s="187"/>
      <c r="J293" s="187"/>
      <c r="K293" s="188"/>
      <c r="L293" s="190"/>
      <c r="M293" s="180"/>
      <c r="N293" s="147"/>
    </row>
    <row r="294" spans="1:14" s="176" customFormat="1" x14ac:dyDescent="0.25">
      <c r="A294" s="185"/>
      <c r="B294" s="185"/>
      <c r="C294" s="186"/>
      <c r="D294" s="186"/>
      <c r="F294" s="187"/>
      <c r="G294" s="188"/>
      <c r="H294" s="187"/>
      <c r="I294" s="187"/>
      <c r="J294" s="187"/>
      <c r="K294" s="188"/>
      <c r="L294" s="190"/>
      <c r="M294" s="180"/>
      <c r="N294" s="147"/>
    </row>
    <row r="295" spans="1:14" s="176" customFormat="1" x14ac:dyDescent="0.25">
      <c r="A295" s="192"/>
      <c r="B295" s="203"/>
      <c r="C295" s="186"/>
      <c r="D295" s="186"/>
      <c r="F295" s="187"/>
      <c r="G295" s="188"/>
      <c r="H295" s="187"/>
      <c r="I295" s="187"/>
      <c r="J295" s="187"/>
      <c r="K295" s="188"/>
      <c r="L295" s="190"/>
      <c r="M295" s="180"/>
      <c r="N295" s="147"/>
    </row>
    <row r="296" spans="1:14" s="176" customFormat="1" x14ac:dyDescent="0.25">
      <c r="A296" s="192"/>
      <c r="B296" s="191"/>
      <c r="C296" s="186"/>
      <c r="D296" s="186"/>
      <c r="F296" s="187"/>
      <c r="G296" s="188"/>
      <c r="H296" s="187"/>
      <c r="I296" s="187"/>
      <c r="J296" s="187"/>
      <c r="K296" s="188"/>
      <c r="L296" s="190"/>
      <c r="M296" s="180"/>
      <c r="N296" s="147"/>
    </row>
    <row r="297" spans="1:14" s="176" customFormat="1" x14ac:dyDescent="0.25">
      <c r="A297" s="185"/>
      <c r="B297" s="185"/>
      <c r="C297" s="186"/>
      <c r="D297" s="186"/>
      <c r="F297" s="187"/>
      <c r="G297" s="188"/>
      <c r="H297" s="187"/>
      <c r="I297" s="187"/>
      <c r="J297" s="187"/>
      <c r="K297" s="188"/>
      <c r="L297" s="190"/>
      <c r="M297" s="180"/>
      <c r="N297" s="147"/>
    </row>
    <row r="298" spans="1:14" s="176" customFormat="1" x14ac:dyDescent="0.25">
      <c r="A298" s="185"/>
      <c r="B298" s="185"/>
      <c r="C298" s="186"/>
      <c r="D298" s="186"/>
      <c r="F298" s="187"/>
      <c r="G298" s="188"/>
      <c r="H298" s="187"/>
      <c r="I298" s="187"/>
      <c r="J298" s="187"/>
      <c r="K298" s="188"/>
      <c r="L298" s="190"/>
      <c r="M298" s="180"/>
      <c r="N298" s="147"/>
    </row>
    <row r="299" spans="1:14" s="176" customFormat="1" x14ac:dyDescent="0.25">
      <c r="A299" s="185"/>
      <c r="B299" s="185"/>
      <c r="C299" s="186"/>
      <c r="D299" s="186"/>
      <c r="F299" s="187"/>
      <c r="G299" s="188"/>
      <c r="H299" s="187"/>
      <c r="I299" s="187"/>
      <c r="J299" s="187"/>
      <c r="K299" s="188"/>
      <c r="L299" s="190"/>
      <c r="M299" s="180"/>
      <c r="N299" s="147"/>
    </row>
    <row r="300" spans="1:14" s="176" customFormat="1" x14ac:dyDescent="0.25">
      <c r="A300" s="185"/>
      <c r="B300" s="185"/>
      <c r="C300" s="186"/>
      <c r="D300" s="186"/>
      <c r="E300" s="146"/>
      <c r="F300" s="187"/>
      <c r="G300" s="188"/>
      <c r="H300" s="187"/>
      <c r="I300" s="187"/>
      <c r="J300" s="189"/>
      <c r="K300" s="188"/>
      <c r="L300" s="190"/>
      <c r="M300" s="180"/>
      <c r="N300" s="147"/>
    </row>
    <row r="301" spans="1:14" s="176" customFormat="1" x14ac:dyDescent="0.25">
      <c r="A301" s="192"/>
      <c r="B301" s="191"/>
      <c r="C301" s="186"/>
      <c r="D301" s="186"/>
      <c r="F301" s="187"/>
      <c r="G301" s="188"/>
      <c r="H301" s="187"/>
      <c r="I301" s="187"/>
      <c r="J301" s="189"/>
      <c r="K301" s="188"/>
      <c r="L301" s="190"/>
      <c r="M301" s="180"/>
      <c r="N301" s="147"/>
    </row>
    <row r="302" spans="1:14" s="176" customFormat="1" x14ac:dyDescent="0.25">
      <c r="A302" s="185"/>
      <c r="B302" s="185"/>
      <c r="C302" s="186"/>
      <c r="D302" s="186"/>
      <c r="F302" s="187"/>
      <c r="G302" s="188"/>
      <c r="H302" s="187"/>
      <c r="I302" s="187"/>
      <c r="J302" s="189"/>
      <c r="K302" s="188"/>
      <c r="L302" s="190"/>
      <c r="M302" s="180"/>
      <c r="N302" s="147"/>
    </row>
    <row r="303" spans="1:14" s="176" customFormat="1" x14ac:dyDescent="0.25">
      <c r="A303" s="191"/>
      <c r="B303" s="191"/>
      <c r="C303" s="186"/>
      <c r="D303" s="186"/>
      <c r="F303" s="187"/>
      <c r="G303" s="188"/>
      <c r="H303" s="187"/>
      <c r="I303" s="187"/>
      <c r="J303" s="187"/>
      <c r="K303" s="188"/>
      <c r="L303" s="190"/>
      <c r="M303" s="180"/>
      <c r="N303" s="147"/>
    </row>
    <row r="304" spans="1:14" s="176" customFormat="1" x14ac:dyDescent="0.25">
      <c r="A304" s="191"/>
      <c r="B304" s="191"/>
      <c r="C304" s="186"/>
      <c r="D304" s="186"/>
      <c r="E304" s="146"/>
      <c r="F304" s="187"/>
      <c r="G304" s="188"/>
      <c r="H304" s="187"/>
      <c r="I304" s="187"/>
      <c r="J304" s="187"/>
      <c r="K304" s="188"/>
      <c r="L304" s="190"/>
      <c r="M304" s="180"/>
      <c r="N304" s="147"/>
    </row>
    <row r="305" spans="1:14" s="176" customFormat="1" x14ac:dyDescent="0.25">
      <c r="A305" s="185"/>
      <c r="B305" s="185"/>
      <c r="C305" s="186"/>
      <c r="D305" s="186"/>
      <c r="E305" s="146"/>
      <c r="F305" s="187"/>
      <c r="G305" s="188"/>
      <c r="H305" s="187"/>
      <c r="I305" s="187"/>
      <c r="J305" s="187"/>
      <c r="K305" s="188"/>
      <c r="L305" s="190"/>
      <c r="M305" s="180"/>
      <c r="N305" s="147"/>
    </row>
    <row r="306" spans="1:14" s="176" customFormat="1" x14ac:dyDescent="0.25">
      <c r="A306" s="185"/>
      <c r="B306" s="185"/>
      <c r="C306" s="186"/>
      <c r="D306" s="186"/>
      <c r="E306" s="146"/>
      <c r="F306" s="187"/>
      <c r="G306" s="188"/>
      <c r="H306" s="187"/>
      <c r="I306" s="187"/>
      <c r="J306" s="187"/>
      <c r="K306" s="188"/>
      <c r="L306" s="190"/>
      <c r="M306" s="180"/>
      <c r="N306" s="147"/>
    </row>
    <row r="307" spans="1:14" s="176" customFormat="1" x14ac:dyDescent="0.25">
      <c r="A307" s="191"/>
      <c r="B307" s="191"/>
      <c r="C307" s="186"/>
      <c r="D307" s="186"/>
      <c r="F307" s="187"/>
      <c r="G307" s="188"/>
      <c r="H307" s="187"/>
      <c r="I307" s="187"/>
      <c r="J307" s="187"/>
      <c r="K307" s="188"/>
      <c r="L307" s="190"/>
      <c r="M307" s="180"/>
      <c r="N307" s="147"/>
    </row>
    <row r="308" spans="1:14" s="176" customFormat="1" x14ac:dyDescent="0.25">
      <c r="A308" s="191"/>
      <c r="B308" s="191"/>
      <c r="C308" s="186"/>
      <c r="D308" s="186"/>
      <c r="F308" s="187"/>
      <c r="G308" s="188"/>
      <c r="H308" s="187"/>
      <c r="I308" s="187"/>
      <c r="J308" s="187"/>
      <c r="K308" s="188"/>
      <c r="L308" s="190"/>
      <c r="M308" s="180"/>
      <c r="N308" s="147"/>
    </row>
    <row r="309" spans="1:14" s="176" customFormat="1" x14ac:dyDescent="0.25">
      <c r="A309" s="185"/>
      <c r="B309" s="185"/>
      <c r="C309" s="186"/>
      <c r="D309" s="186"/>
      <c r="E309" s="146"/>
      <c r="F309" s="187"/>
      <c r="G309" s="188"/>
      <c r="H309" s="187"/>
      <c r="I309" s="187"/>
      <c r="J309" s="187"/>
      <c r="K309" s="188"/>
      <c r="L309" s="190"/>
      <c r="M309" s="180"/>
      <c r="N309" s="147"/>
    </row>
    <row r="310" spans="1:14" s="176" customFormat="1" x14ac:dyDescent="0.25">
      <c r="A310" s="192"/>
      <c r="B310" s="191"/>
      <c r="C310" s="186"/>
      <c r="D310" s="186"/>
      <c r="F310" s="187"/>
      <c r="G310" s="188"/>
      <c r="H310" s="187"/>
      <c r="I310" s="187"/>
      <c r="J310" s="187"/>
      <c r="K310" s="188"/>
      <c r="L310" s="190"/>
      <c r="M310" s="180"/>
      <c r="N310" s="147"/>
    </row>
    <row r="311" spans="1:14" s="176" customFormat="1" x14ac:dyDescent="0.25">
      <c r="A311" s="185"/>
      <c r="B311" s="185"/>
      <c r="C311" s="186"/>
      <c r="D311" s="186"/>
      <c r="F311" s="187"/>
      <c r="G311" s="188"/>
      <c r="H311" s="187"/>
      <c r="I311" s="187"/>
      <c r="J311" s="187"/>
      <c r="K311" s="188"/>
      <c r="L311" s="190"/>
      <c r="M311" s="180"/>
      <c r="N311" s="147"/>
    </row>
    <row r="312" spans="1:14" s="176" customFormat="1" x14ac:dyDescent="0.25">
      <c r="A312" s="185"/>
      <c r="B312" s="185"/>
      <c r="C312" s="186"/>
      <c r="D312" s="186"/>
      <c r="F312" s="187"/>
      <c r="G312" s="188"/>
      <c r="H312" s="187"/>
      <c r="I312" s="187"/>
      <c r="J312" s="187"/>
      <c r="K312" s="188"/>
      <c r="L312" s="190"/>
      <c r="M312" s="180"/>
      <c r="N312" s="147"/>
    </row>
    <row r="313" spans="1:14" s="176" customFormat="1" x14ac:dyDescent="0.25">
      <c r="A313" s="185"/>
      <c r="B313" s="185"/>
      <c r="C313" s="186"/>
      <c r="D313" s="186"/>
      <c r="E313" s="146"/>
      <c r="F313" s="187"/>
      <c r="G313" s="188"/>
      <c r="H313" s="187"/>
      <c r="I313" s="187"/>
      <c r="J313" s="187"/>
      <c r="K313" s="188"/>
      <c r="L313" s="190"/>
      <c r="M313" s="180"/>
      <c r="N313" s="147"/>
    </row>
    <row r="314" spans="1:14" s="176" customFormat="1" x14ac:dyDescent="0.25">
      <c r="A314" s="191"/>
      <c r="B314" s="191"/>
      <c r="C314" s="186"/>
      <c r="D314" s="186"/>
      <c r="E314" s="146"/>
      <c r="F314" s="187"/>
      <c r="G314" s="188"/>
      <c r="H314" s="187"/>
      <c r="I314" s="187"/>
      <c r="J314" s="187"/>
      <c r="K314" s="188"/>
      <c r="L314" s="190"/>
      <c r="M314" s="180"/>
      <c r="N314" s="147"/>
    </row>
    <row r="315" spans="1:14" s="176" customFormat="1" x14ac:dyDescent="0.25">
      <c r="A315" s="191"/>
      <c r="B315" s="191"/>
      <c r="C315" s="186"/>
      <c r="D315" s="186"/>
      <c r="E315" s="146"/>
      <c r="F315" s="187"/>
      <c r="G315" s="188"/>
      <c r="H315" s="187"/>
      <c r="I315" s="187"/>
      <c r="J315" s="187"/>
      <c r="K315" s="188"/>
      <c r="L315" s="190"/>
      <c r="M315" s="180"/>
      <c r="N315" s="147"/>
    </row>
    <row r="316" spans="1:14" s="176" customFormat="1" x14ac:dyDescent="0.25">
      <c r="A316" s="192"/>
      <c r="B316" s="191"/>
      <c r="C316" s="186"/>
      <c r="D316" s="186"/>
      <c r="E316" s="146"/>
      <c r="F316" s="187"/>
      <c r="G316" s="188"/>
      <c r="H316" s="187"/>
      <c r="I316" s="187"/>
      <c r="J316" s="187"/>
      <c r="K316" s="188"/>
      <c r="L316" s="190"/>
      <c r="M316" s="180"/>
      <c r="N316" s="147"/>
    </row>
    <row r="317" spans="1:14" s="176" customFormat="1" x14ac:dyDescent="0.25">
      <c r="A317" s="191"/>
      <c r="B317" s="191"/>
      <c r="C317" s="186"/>
      <c r="D317" s="186"/>
      <c r="F317" s="146"/>
      <c r="G317" s="188"/>
      <c r="H317" s="146"/>
      <c r="I317" s="175"/>
      <c r="J317" s="189"/>
      <c r="K317" s="190"/>
      <c r="L317" s="190"/>
      <c r="M317" s="180"/>
      <c r="N317" s="147"/>
    </row>
    <row r="318" spans="1:14" s="176" customFormat="1" x14ac:dyDescent="0.25">
      <c r="A318" s="192"/>
      <c r="B318" s="191"/>
      <c r="C318" s="186"/>
      <c r="D318" s="186"/>
      <c r="F318" s="187"/>
      <c r="G318" s="188"/>
      <c r="H318" s="187"/>
      <c r="I318" s="187"/>
      <c r="J318" s="187"/>
      <c r="K318" s="188"/>
      <c r="L318" s="190"/>
      <c r="M318" s="180"/>
      <c r="N318" s="147"/>
    </row>
    <row r="319" spans="1:14" s="176" customFormat="1" x14ac:dyDescent="0.25">
      <c r="A319" s="185"/>
      <c r="B319" s="185"/>
      <c r="C319" s="186"/>
      <c r="D319" s="186"/>
      <c r="E319" s="146"/>
      <c r="F319" s="146"/>
      <c r="G319" s="188"/>
      <c r="H319" s="146"/>
      <c r="I319" s="175"/>
      <c r="J319" s="189"/>
      <c r="K319" s="190"/>
      <c r="L319" s="190"/>
      <c r="M319" s="180"/>
      <c r="N319" s="147"/>
    </row>
    <row r="320" spans="1:14" s="176" customFormat="1" x14ac:dyDescent="0.25">
      <c r="A320" s="185"/>
      <c r="B320" s="185"/>
      <c r="C320" s="186"/>
      <c r="D320" s="186"/>
      <c r="E320" s="146"/>
      <c r="F320" s="187"/>
      <c r="G320" s="188"/>
      <c r="H320" s="187"/>
      <c r="I320" s="187"/>
      <c r="J320" s="187"/>
      <c r="K320" s="188"/>
      <c r="L320" s="190"/>
      <c r="M320" s="180"/>
      <c r="N320" s="147"/>
    </row>
    <row r="321" spans="1:14" s="176" customFormat="1" x14ac:dyDescent="0.25">
      <c r="A321" s="185"/>
      <c r="B321" s="185"/>
      <c r="C321" s="186"/>
      <c r="D321" s="186"/>
      <c r="E321" s="146"/>
      <c r="F321" s="146"/>
      <c r="G321" s="188"/>
      <c r="H321" s="146"/>
      <c r="I321" s="175"/>
      <c r="J321" s="189"/>
      <c r="K321" s="190"/>
      <c r="L321" s="190"/>
      <c r="M321" s="180"/>
      <c r="N321" s="147"/>
    </row>
    <row r="322" spans="1:14" s="176" customFormat="1" x14ac:dyDescent="0.25">
      <c r="A322" s="185"/>
      <c r="B322" s="185"/>
      <c r="C322" s="186"/>
      <c r="D322" s="186"/>
      <c r="E322" s="146"/>
      <c r="F322" s="146"/>
      <c r="G322" s="188"/>
      <c r="H322" s="146"/>
      <c r="I322" s="175"/>
      <c r="J322" s="189"/>
      <c r="K322" s="190"/>
      <c r="L322" s="190"/>
      <c r="M322" s="180"/>
      <c r="N322" s="147"/>
    </row>
    <row r="323" spans="1:14" s="176" customFormat="1" x14ac:dyDescent="0.25">
      <c r="A323" s="185"/>
      <c r="B323" s="185"/>
      <c r="C323" s="186"/>
      <c r="D323" s="186"/>
      <c r="E323" s="146"/>
      <c r="F323" s="146"/>
      <c r="G323" s="188"/>
      <c r="H323" s="146"/>
      <c r="I323" s="175"/>
      <c r="J323" s="189"/>
      <c r="K323" s="190"/>
      <c r="L323" s="190"/>
      <c r="M323" s="180"/>
      <c r="N323" s="147"/>
    </row>
    <row r="324" spans="1:14" s="176" customFormat="1" x14ac:dyDescent="0.25">
      <c r="A324" s="204"/>
      <c r="B324" s="204"/>
      <c r="C324" s="198"/>
      <c r="D324" s="198"/>
      <c r="E324" s="146"/>
      <c r="F324" s="146"/>
      <c r="G324" s="188"/>
      <c r="H324" s="146"/>
      <c r="I324" s="175"/>
      <c r="J324" s="189"/>
      <c r="K324" s="190"/>
      <c r="L324" s="190"/>
      <c r="M324" s="180"/>
      <c r="N324" s="147"/>
    </row>
    <row r="325" spans="1:14" s="176" customFormat="1" x14ac:dyDescent="0.25">
      <c r="A325" s="185"/>
      <c r="B325" s="185"/>
      <c r="C325" s="186"/>
      <c r="D325" s="186"/>
      <c r="E325" s="146"/>
      <c r="F325" s="146"/>
      <c r="G325" s="188"/>
      <c r="H325" s="146"/>
      <c r="I325" s="175"/>
      <c r="J325" s="189"/>
      <c r="K325" s="190"/>
      <c r="L325" s="190"/>
      <c r="M325" s="180"/>
      <c r="N325" s="147"/>
    </row>
    <row r="326" spans="1:14" s="176" customFormat="1" x14ac:dyDescent="0.25">
      <c r="A326" s="193"/>
      <c r="B326" s="193"/>
      <c r="C326" s="186"/>
      <c r="D326" s="186"/>
      <c r="E326" s="146"/>
      <c r="F326" s="146"/>
      <c r="G326" s="188"/>
      <c r="H326" s="146"/>
      <c r="I326" s="175"/>
      <c r="J326" s="189"/>
      <c r="K326" s="190"/>
      <c r="L326" s="190"/>
      <c r="M326" s="180"/>
      <c r="N326" s="147"/>
    </row>
    <row r="327" spans="1:14" s="176" customFormat="1" x14ac:dyDescent="0.25">
      <c r="A327" s="185"/>
      <c r="B327" s="185"/>
      <c r="C327" s="186"/>
      <c r="D327" s="186"/>
      <c r="E327" s="146"/>
      <c r="F327" s="146"/>
      <c r="G327" s="188"/>
      <c r="H327" s="146"/>
      <c r="I327" s="175"/>
      <c r="J327" s="189"/>
      <c r="K327" s="190"/>
      <c r="L327" s="190"/>
      <c r="M327" s="180"/>
      <c r="N327" s="147"/>
    </row>
    <row r="328" spans="1:14" s="176" customFormat="1" x14ac:dyDescent="0.25">
      <c r="A328" s="185"/>
      <c r="B328" s="185"/>
      <c r="C328" s="186"/>
      <c r="D328" s="186"/>
      <c r="E328" s="146"/>
      <c r="F328" s="146"/>
      <c r="G328" s="188"/>
      <c r="H328" s="146"/>
      <c r="I328" s="175"/>
      <c r="J328" s="189"/>
      <c r="K328" s="190"/>
      <c r="L328" s="190"/>
      <c r="M328" s="180"/>
      <c r="N328" s="147"/>
    </row>
    <row r="329" spans="1:14" s="176" customFormat="1" x14ac:dyDescent="0.25">
      <c r="A329" s="185"/>
      <c r="B329" s="185"/>
      <c r="C329" s="186"/>
      <c r="D329" s="186"/>
      <c r="E329" s="146"/>
      <c r="F329" s="146"/>
      <c r="G329" s="188"/>
      <c r="H329" s="146"/>
      <c r="I329" s="175"/>
      <c r="J329" s="189"/>
      <c r="K329" s="190"/>
      <c r="L329" s="190"/>
      <c r="M329" s="180"/>
      <c r="N329" s="147"/>
    </row>
    <row r="330" spans="1:14" s="176" customFormat="1" x14ac:dyDescent="0.25">
      <c r="A330" s="193"/>
      <c r="B330" s="193"/>
      <c r="C330" s="186"/>
      <c r="D330" s="186"/>
      <c r="E330" s="146"/>
      <c r="F330" s="146"/>
      <c r="G330" s="188"/>
      <c r="H330" s="146"/>
      <c r="I330" s="175"/>
      <c r="J330" s="189"/>
      <c r="K330" s="190"/>
      <c r="L330" s="190"/>
      <c r="M330" s="180"/>
      <c r="N330" s="147"/>
    </row>
    <row r="331" spans="1:14" s="175" customFormat="1" x14ac:dyDescent="0.25">
      <c r="A331" s="191"/>
      <c r="B331" s="191"/>
      <c r="C331" s="186"/>
      <c r="D331" s="186"/>
      <c r="E331" s="146"/>
      <c r="F331" s="146"/>
      <c r="G331" s="188"/>
      <c r="H331" s="146"/>
      <c r="J331" s="189"/>
      <c r="K331" s="190"/>
      <c r="L331" s="190"/>
      <c r="M331" s="180"/>
      <c r="N331" s="147"/>
    </row>
    <row r="332" spans="1:14" s="175" customFormat="1" x14ac:dyDescent="0.25">
      <c r="A332" s="185"/>
      <c r="B332" s="185"/>
      <c r="C332" s="186"/>
      <c r="D332" s="186"/>
      <c r="E332" s="146"/>
      <c r="F332" s="146"/>
      <c r="G332" s="188"/>
      <c r="H332" s="146"/>
      <c r="J332" s="189"/>
      <c r="K332" s="190"/>
      <c r="L332" s="190"/>
      <c r="M332" s="180"/>
      <c r="N332" s="147"/>
    </row>
    <row r="333" spans="1:14" s="175" customFormat="1" x14ac:dyDescent="0.25">
      <c r="A333" s="193"/>
      <c r="B333" s="193"/>
      <c r="C333" s="186"/>
      <c r="D333" s="186"/>
      <c r="E333" s="146"/>
      <c r="F333" s="146"/>
      <c r="G333" s="188"/>
      <c r="H333" s="146"/>
      <c r="J333" s="189"/>
      <c r="K333" s="190"/>
      <c r="L333" s="190"/>
      <c r="M333" s="180"/>
      <c r="N333" s="147"/>
    </row>
    <row r="334" spans="1:14" s="175" customFormat="1" x14ac:dyDescent="0.25">
      <c r="A334" s="185"/>
      <c r="B334" s="185"/>
      <c r="C334" s="186"/>
      <c r="D334" s="186"/>
      <c r="E334" s="146"/>
      <c r="F334" s="146"/>
      <c r="G334" s="188"/>
      <c r="H334" s="146"/>
      <c r="J334" s="189"/>
      <c r="K334" s="190"/>
      <c r="L334" s="190"/>
      <c r="M334" s="180"/>
      <c r="N334" s="147"/>
    </row>
    <row r="335" spans="1:14" s="176" customFormat="1" x14ac:dyDescent="0.25">
      <c r="A335" s="185"/>
      <c r="B335" s="185"/>
      <c r="C335" s="186"/>
      <c r="D335" s="186"/>
      <c r="E335" s="146"/>
      <c r="F335" s="146"/>
      <c r="G335" s="146"/>
      <c r="H335" s="188"/>
      <c r="I335" s="146"/>
      <c r="J335" s="187"/>
      <c r="K335" s="188"/>
      <c r="L335" s="190"/>
      <c r="M335" s="180"/>
      <c r="N335" s="147"/>
    </row>
    <row r="336" spans="1:14" s="176" customFormat="1" x14ac:dyDescent="0.25">
      <c r="A336" s="185"/>
      <c r="B336" s="185"/>
      <c r="C336" s="186"/>
      <c r="D336" s="186"/>
      <c r="E336" s="146"/>
      <c r="F336" s="146"/>
      <c r="G336" s="188"/>
      <c r="H336" s="146"/>
      <c r="I336" s="146"/>
      <c r="J336" s="187"/>
      <c r="K336" s="188"/>
      <c r="L336" s="190"/>
      <c r="M336" s="180"/>
      <c r="N336" s="147"/>
    </row>
    <row r="337" spans="1:15" s="176" customFormat="1" x14ac:dyDescent="0.25">
      <c r="A337" s="185"/>
      <c r="B337" s="185"/>
      <c r="C337" s="186"/>
      <c r="D337" s="186"/>
      <c r="E337" s="146"/>
      <c r="F337" s="146"/>
      <c r="G337" s="146"/>
      <c r="H337" s="188"/>
      <c r="I337" s="146"/>
      <c r="J337" s="187"/>
      <c r="K337" s="188"/>
      <c r="L337" s="190"/>
      <c r="M337" s="180"/>
      <c r="N337" s="147"/>
    </row>
    <row r="338" spans="1:15" s="176" customFormat="1" x14ac:dyDescent="0.25">
      <c r="A338" s="185"/>
      <c r="B338" s="185"/>
      <c r="C338" s="186"/>
      <c r="D338" s="186"/>
      <c r="E338" s="187"/>
      <c r="F338" s="187"/>
      <c r="G338" s="188"/>
      <c r="H338" s="188"/>
      <c r="I338" s="188"/>
      <c r="J338" s="187"/>
      <c r="K338" s="188"/>
      <c r="L338" s="190"/>
      <c r="M338" s="180"/>
      <c r="N338" s="147"/>
    </row>
    <row r="339" spans="1:15" s="176" customFormat="1" x14ac:dyDescent="0.25">
      <c r="A339" s="185"/>
      <c r="B339" s="185"/>
      <c r="C339" s="184"/>
      <c r="D339" s="186"/>
      <c r="E339" s="179"/>
      <c r="F339" s="179"/>
      <c r="G339" s="179"/>
      <c r="H339" s="179"/>
      <c r="I339" s="179"/>
      <c r="J339" s="179"/>
      <c r="K339" s="179"/>
      <c r="L339" s="179"/>
      <c r="M339" s="180"/>
      <c r="N339" s="147"/>
      <c r="O339" s="147"/>
    </row>
    <row r="340" spans="1:15" s="176" customFormat="1" x14ac:dyDescent="0.25">
      <c r="A340" s="185"/>
      <c r="B340" s="185"/>
      <c r="C340" s="184"/>
      <c r="D340" s="186"/>
      <c r="E340" s="188"/>
      <c r="F340" s="188"/>
      <c r="G340" s="188"/>
      <c r="H340" s="188"/>
      <c r="I340" s="188"/>
      <c r="J340" s="187"/>
      <c r="K340" s="146"/>
      <c r="L340" s="187"/>
      <c r="M340" s="146"/>
      <c r="N340" s="188"/>
    </row>
    <row r="341" spans="1:15" s="176" customFormat="1" x14ac:dyDescent="0.25">
      <c r="A341" s="185"/>
      <c r="B341" s="185"/>
      <c r="C341" s="184"/>
      <c r="D341" s="186"/>
      <c r="E341" s="188"/>
      <c r="F341" s="188"/>
      <c r="G341" s="188"/>
      <c r="H341" s="188"/>
      <c r="I341" s="188"/>
      <c r="J341" s="187"/>
      <c r="K341" s="146"/>
      <c r="L341" s="187"/>
      <c r="M341" s="146"/>
      <c r="N341" s="188"/>
    </row>
    <row r="342" spans="1:15" s="176" customFormat="1" x14ac:dyDescent="0.25">
      <c r="A342" s="185"/>
      <c r="B342" s="185"/>
      <c r="C342" s="184"/>
      <c r="D342" s="186"/>
      <c r="E342" s="188"/>
      <c r="F342" s="188"/>
      <c r="G342" s="188"/>
      <c r="H342" s="188"/>
      <c r="I342" s="188"/>
      <c r="J342" s="187"/>
      <c r="K342" s="146"/>
      <c r="L342" s="187"/>
      <c r="M342" s="146"/>
      <c r="N342" s="188"/>
    </row>
    <row r="343" spans="1:15" s="176" customFormat="1" x14ac:dyDescent="0.25">
      <c r="B343" s="206"/>
      <c r="C343" s="188"/>
      <c r="D343" s="207"/>
      <c r="E343" s="188"/>
      <c r="F343" s="188"/>
      <c r="G343" s="188"/>
      <c r="H343" s="188"/>
      <c r="I343" s="188"/>
      <c r="J343" s="187"/>
      <c r="K343" s="146"/>
      <c r="L343" s="187"/>
      <c r="M343" s="146"/>
      <c r="N343" s="188"/>
    </row>
    <row r="344" spans="1:15" s="176" customFormat="1" x14ac:dyDescent="0.25">
      <c r="A344" s="273"/>
      <c r="B344" s="274"/>
      <c r="C344" s="274"/>
      <c r="D344" s="274"/>
      <c r="E344" s="208"/>
      <c r="F344" s="208"/>
      <c r="G344" s="208"/>
      <c r="H344" s="208"/>
      <c r="I344" s="188"/>
      <c r="J344" s="187"/>
      <c r="K344" s="146"/>
      <c r="L344" s="187"/>
      <c r="M344" s="146"/>
      <c r="N344" s="188"/>
    </row>
    <row r="345" spans="1:15" s="176" customFormat="1" x14ac:dyDescent="0.25">
      <c r="B345" s="178"/>
      <c r="C345" s="179"/>
      <c r="D345" s="179"/>
      <c r="E345" s="179"/>
      <c r="F345" s="179"/>
      <c r="G345" s="179"/>
      <c r="H345" s="179"/>
      <c r="I345" s="187"/>
      <c r="J345" s="146"/>
      <c r="K345" s="187"/>
      <c r="L345" s="146"/>
      <c r="M345" s="146"/>
      <c r="N345" s="205"/>
    </row>
    <row r="346" spans="1:15" s="176" customFormat="1" x14ac:dyDescent="0.25">
      <c r="A346" s="180"/>
      <c r="B346" s="188"/>
      <c r="C346" s="188"/>
      <c r="D346" s="188"/>
      <c r="E346" s="188"/>
      <c r="F346" s="188"/>
      <c r="G346" s="188"/>
      <c r="H346" s="188"/>
      <c r="I346" s="209"/>
      <c r="J346" s="146"/>
      <c r="K346" s="187"/>
      <c r="L346" s="146"/>
      <c r="M346" s="146"/>
      <c r="N346" s="205"/>
    </row>
    <row r="347" spans="1:15" s="176" customFormat="1" x14ac:dyDescent="0.25">
      <c r="A347" s="180"/>
      <c r="B347" s="188"/>
      <c r="C347" s="188"/>
      <c r="D347" s="188"/>
      <c r="E347" s="188"/>
      <c r="F347" s="188"/>
      <c r="G347" s="188"/>
      <c r="H347" s="188"/>
      <c r="I347" s="209"/>
    </row>
    <row r="348" spans="1:15" s="176" customFormat="1" x14ac:dyDescent="0.25">
      <c r="A348" s="180"/>
      <c r="B348" s="188"/>
      <c r="C348" s="188"/>
      <c r="D348" s="188"/>
      <c r="E348" s="188"/>
      <c r="F348" s="188"/>
      <c r="G348" s="188"/>
      <c r="H348" s="188"/>
      <c r="I348" s="209"/>
    </row>
    <row r="349" spans="1:15" s="176" customFormat="1" x14ac:dyDescent="0.25">
      <c r="A349" s="180"/>
      <c r="B349" s="188"/>
      <c r="C349" s="188"/>
      <c r="D349" s="188"/>
      <c r="E349" s="188"/>
      <c r="F349" s="188"/>
      <c r="G349" s="188"/>
      <c r="H349" s="188"/>
      <c r="I349" s="209"/>
    </row>
    <row r="350" spans="1:15" s="176" customFormat="1" x14ac:dyDescent="0.25">
      <c r="A350" s="180"/>
      <c r="B350" s="188"/>
      <c r="C350" s="188"/>
      <c r="D350" s="188"/>
      <c r="E350" s="188"/>
      <c r="F350" s="188"/>
      <c r="G350" s="188"/>
      <c r="H350" s="188"/>
      <c r="I350" s="209"/>
    </row>
    <row r="351" spans="1:15" s="176" customFormat="1" x14ac:dyDescent="0.25">
      <c r="A351" s="180"/>
      <c r="B351" s="210"/>
      <c r="C351" s="210"/>
      <c r="D351" s="210"/>
      <c r="E351" s="210"/>
      <c r="F351" s="210"/>
      <c r="G351" s="210"/>
      <c r="H351" s="188"/>
      <c r="I351" s="209"/>
    </row>
    <row r="352" spans="1:15" s="176" customFormat="1" x14ac:dyDescent="0.25">
      <c r="A352" s="211"/>
      <c r="B352" s="188"/>
      <c r="C352" s="188"/>
      <c r="D352" s="188"/>
      <c r="E352" s="188"/>
      <c r="F352" s="188"/>
      <c r="G352" s="188"/>
      <c r="H352" s="188"/>
      <c r="I352" s="209"/>
    </row>
    <row r="353" spans="1:16" s="176" customFormat="1" x14ac:dyDescent="0.25">
      <c r="A353" s="180"/>
      <c r="B353" s="188"/>
      <c r="C353" s="188"/>
      <c r="D353" s="188"/>
      <c r="E353" s="188"/>
      <c r="F353" s="188"/>
      <c r="G353" s="188"/>
      <c r="H353" s="188"/>
      <c r="I353" s="209"/>
    </row>
    <row r="354" spans="1:16" s="176" customFormat="1" x14ac:dyDescent="0.25">
      <c r="A354" s="180"/>
      <c r="B354" s="188"/>
      <c r="C354" s="188"/>
      <c r="D354" s="188"/>
      <c r="E354" s="188"/>
      <c r="F354" s="188"/>
      <c r="G354" s="188"/>
      <c r="H354" s="188"/>
      <c r="I354" s="209"/>
    </row>
    <row r="355" spans="1:16" s="176" customFormat="1" x14ac:dyDescent="0.25">
      <c r="A355" s="180"/>
      <c r="B355" s="178"/>
      <c r="C355" s="178"/>
      <c r="D355" s="178"/>
      <c r="E355" s="178"/>
      <c r="F355" s="178"/>
      <c r="G355" s="178"/>
      <c r="H355" s="188"/>
      <c r="I355" s="187"/>
    </row>
    <row r="356" spans="1:16" s="176" customFormat="1" x14ac:dyDescent="0.25">
      <c r="B356" s="206"/>
      <c r="C356" s="146"/>
      <c r="D356" s="146"/>
      <c r="E356" s="188"/>
      <c r="F356" s="146"/>
      <c r="G356" s="146"/>
      <c r="H356" s="188"/>
      <c r="I356" s="187"/>
    </row>
    <row r="357" spans="1:16" s="176" customFormat="1" x14ac:dyDescent="0.25">
      <c r="A357" s="273"/>
      <c r="B357" s="274"/>
      <c r="C357" s="274"/>
      <c r="D357" s="146"/>
      <c r="E357" s="188"/>
      <c r="F357" s="146"/>
      <c r="G357" s="146"/>
      <c r="H357" s="188"/>
      <c r="I357" s="187"/>
    </row>
    <row r="358" spans="1:16" s="176" customFormat="1" x14ac:dyDescent="0.25">
      <c r="A358" s="180"/>
      <c r="B358" s="178"/>
      <c r="C358" s="179"/>
      <c r="D358" s="179"/>
      <c r="E358" s="179"/>
      <c r="F358" s="179"/>
      <c r="G358" s="179"/>
      <c r="H358" s="179"/>
      <c r="I358" s="187"/>
    </row>
    <row r="359" spans="1:16" s="176" customFormat="1" x14ac:dyDescent="0.25">
      <c r="A359" s="180"/>
      <c r="B359" s="188"/>
      <c r="C359" s="188"/>
      <c r="D359" s="188"/>
      <c r="E359" s="188"/>
      <c r="F359" s="188"/>
      <c r="G359" s="188"/>
      <c r="H359" s="179"/>
      <c r="I359" s="187"/>
    </row>
    <row r="360" spans="1:16" s="176" customFormat="1" x14ac:dyDescent="0.25">
      <c r="A360" s="180"/>
      <c r="B360" s="188"/>
      <c r="C360" s="188"/>
      <c r="D360" s="188"/>
      <c r="E360" s="188"/>
      <c r="F360" s="188"/>
      <c r="G360" s="188"/>
      <c r="H360" s="179"/>
      <c r="I360" s="187"/>
    </row>
    <row r="361" spans="1:16" s="176" customFormat="1" x14ac:dyDescent="0.25">
      <c r="A361" s="180"/>
      <c r="B361" s="146"/>
      <c r="C361" s="146"/>
      <c r="D361" s="212"/>
      <c r="E361" s="146"/>
      <c r="F361" s="146"/>
      <c r="G361" s="146"/>
      <c r="H361" s="188"/>
      <c r="I361" s="187"/>
    </row>
    <row r="362" spans="1:16" s="176" customFormat="1" x14ac:dyDescent="0.25">
      <c r="A362" s="180"/>
      <c r="B362" s="146"/>
      <c r="C362" s="146"/>
      <c r="D362" s="146"/>
      <c r="E362" s="146"/>
      <c r="F362" s="146"/>
      <c r="G362" s="146"/>
      <c r="H362" s="179"/>
      <c r="I362" s="187"/>
      <c r="J362" s="146"/>
      <c r="K362" s="187"/>
      <c r="L362" s="146"/>
      <c r="M362" s="146"/>
      <c r="N362" s="205"/>
    </row>
    <row r="363" spans="1:16" s="176" customFormat="1" x14ac:dyDescent="0.25">
      <c r="A363" s="180"/>
      <c r="B363" s="188"/>
      <c r="C363" s="188"/>
      <c r="D363" s="188"/>
      <c r="E363" s="188"/>
      <c r="F363" s="188"/>
      <c r="G363" s="188"/>
      <c r="H363" s="179"/>
      <c r="I363" s="187"/>
      <c r="J363" s="146"/>
      <c r="K363" s="187"/>
      <c r="L363" s="146"/>
      <c r="M363" s="146"/>
      <c r="N363" s="205"/>
    </row>
    <row r="364" spans="1:16" s="176" customFormat="1" x14ac:dyDescent="0.25">
      <c r="A364" s="180"/>
      <c r="B364" s="188"/>
      <c r="C364" s="188"/>
      <c r="D364" s="188"/>
      <c r="E364" s="188"/>
      <c r="F364" s="188"/>
      <c r="G364" s="188"/>
      <c r="H364" s="179"/>
      <c r="I364" s="187"/>
      <c r="J364" s="146"/>
      <c r="K364" s="187"/>
      <c r="L364" s="146"/>
      <c r="M364" s="146"/>
      <c r="N364" s="205"/>
    </row>
    <row r="365" spans="1:16" s="176" customFormat="1" x14ac:dyDescent="0.25">
      <c r="A365" s="180"/>
      <c r="B365" s="146"/>
      <c r="C365" s="146"/>
      <c r="D365" s="146"/>
      <c r="E365" s="146"/>
      <c r="F365" s="146"/>
      <c r="G365" s="146"/>
      <c r="H365" s="188"/>
      <c r="I365" s="187"/>
      <c r="J365" s="146"/>
      <c r="K365" s="187"/>
      <c r="L365" s="146"/>
      <c r="M365" s="146"/>
      <c r="N365" s="205"/>
      <c r="P365" s="175"/>
    </row>
    <row r="366" spans="1:16" s="175" customFormat="1" x14ac:dyDescent="0.25">
      <c r="A366" s="180"/>
      <c r="B366" s="205"/>
      <c r="C366" s="205"/>
      <c r="D366" s="205"/>
      <c r="E366" s="146"/>
      <c r="F366" s="146"/>
      <c r="G366" s="188"/>
      <c r="H366" s="179"/>
      <c r="I366" s="189"/>
      <c r="J366" s="190"/>
      <c r="K366" s="189"/>
      <c r="M366" s="190"/>
      <c r="N366" s="176"/>
    </row>
    <row r="367" spans="1:16" s="175" customFormat="1" x14ac:dyDescent="0.25">
      <c r="A367" s="180"/>
      <c r="B367" s="188"/>
      <c r="C367" s="188"/>
      <c r="D367" s="188"/>
      <c r="E367" s="188"/>
      <c r="F367" s="188"/>
      <c r="G367" s="188"/>
      <c r="H367" s="179"/>
      <c r="I367" s="189"/>
      <c r="J367" s="190"/>
      <c r="K367" s="189"/>
      <c r="M367" s="190"/>
      <c r="N367" s="176"/>
    </row>
    <row r="368" spans="1:16" s="175" customFormat="1" x14ac:dyDescent="0.25">
      <c r="A368" s="180"/>
      <c r="B368" s="188"/>
      <c r="C368" s="188"/>
      <c r="D368" s="188"/>
      <c r="E368" s="188"/>
      <c r="F368" s="188"/>
      <c r="G368" s="188"/>
      <c r="H368" s="179"/>
      <c r="I368" s="189"/>
      <c r="J368" s="190"/>
      <c r="K368" s="189"/>
      <c r="M368" s="190"/>
      <c r="N368" s="176"/>
    </row>
    <row r="369" spans="1:18" s="176" customFormat="1" x14ac:dyDescent="0.25">
      <c r="A369" s="180"/>
      <c r="B369" s="205"/>
      <c r="C369" s="205"/>
      <c r="D369" s="205"/>
      <c r="E369" s="146"/>
      <c r="F369" s="146"/>
      <c r="G369" s="188"/>
      <c r="H369" s="188"/>
      <c r="I369" s="189"/>
      <c r="J369" s="190"/>
      <c r="K369" s="189"/>
      <c r="L369" s="175"/>
      <c r="M369" s="190"/>
      <c r="O369" s="175"/>
      <c r="Q369" s="175"/>
      <c r="R369" s="175"/>
    </row>
    <row r="370" spans="1:18" s="176" customFormat="1" x14ac:dyDescent="0.25">
      <c r="A370" s="180"/>
      <c r="B370" s="146"/>
      <c r="C370" s="146"/>
      <c r="D370" s="146"/>
      <c r="E370" s="146"/>
      <c r="F370" s="146"/>
      <c r="G370" s="146"/>
      <c r="H370" s="179"/>
      <c r="I370" s="187"/>
      <c r="J370" s="146"/>
      <c r="K370" s="187"/>
      <c r="L370" s="146"/>
      <c r="M370" s="146"/>
      <c r="N370" s="205"/>
    </row>
    <row r="371" spans="1:18" s="176" customFormat="1" x14ac:dyDescent="0.25">
      <c r="A371" s="180"/>
      <c r="B371" s="188"/>
      <c r="C371" s="188"/>
      <c r="D371" s="188"/>
      <c r="E371" s="188"/>
      <c r="F371" s="188"/>
      <c r="G371" s="188"/>
      <c r="H371" s="179"/>
      <c r="I371" s="187"/>
      <c r="J371" s="146"/>
      <c r="K371" s="187"/>
      <c r="L371" s="146"/>
      <c r="M371" s="146"/>
      <c r="N371" s="205"/>
    </row>
    <row r="372" spans="1:18" s="176" customFormat="1" x14ac:dyDescent="0.25">
      <c r="A372" s="180"/>
      <c r="B372" s="188"/>
      <c r="C372" s="188"/>
      <c r="D372" s="188"/>
      <c r="E372" s="188"/>
      <c r="F372" s="188"/>
      <c r="G372" s="188"/>
      <c r="H372" s="179"/>
      <c r="I372" s="187"/>
      <c r="J372" s="146"/>
      <c r="K372" s="187"/>
      <c r="L372" s="146"/>
      <c r="M372" s="146"/>
      <c r="N372" s="205"/>
    </row>
    <row r="373" spans="1:18" s="176" customFormat="1" x14ac:dyDescent="0.25">
      <c r="A373" s="180"/>
      <c r="B373" s="146"/>
      <c r="C373" s="146"/>
      <c r="D373" s="146"/>
      <c r="E373" s="146"/>
      <c r="F373" s="146"/>
      <c r="G373" s="146"/>
      <c r="H373" s="188"/>
      <c r="I373" s="187"/>
      <c r="J373" s="146"/>
      <c r="K373" s="187"/>
      <c r="L373" s="146"/>
      <c r="M373" s="146"/>
      <c r="N373" s="205"/>
    </row>
    <row r="374" spans="1:18" s="176" customFormat="1" x14ac:dyDescent="0.25">
      <c r="A374" s="180"/>
      <c r="B374" s="179"/>
      <c r="C374" s="179"/>
      <c r="D374" s="179"/>
      <c r="E374" s="179"/>
      <c r="F374" s="179"/>
      <c r="G374" s="179"/>
      <c r="H374" s="179"/>
      <c r="I374" s="187"/>
      <c r="J374" s="146"/>
      <c r="K374" s="187"/>
      <c r="L374" s="146"/>
      <c r="M374" s="146"/>
      <c r="N374" s="205"/>
    </row>
    <row r="375" spans="1:18" s="176" customFormat="1" x14ac:dyDescent="0.25">
      <c r="A375" s="180"/>
      <c r="B375" s="179"/>
      <c r="C375" s="179"/>
      <c r="D375" s="179"/>
      <c r="E375" s="179"/>
      <c r="F375" s="179"/>
      <c r="G375" s="179"/>
      <c r="H375" s="179"/>
      <c r="I375" s="187"/>
      <c r="J375" s="146"/>
      <c r="K375" s="187"/>
      <c r="L375" s="146"/>
      <c r="M375" s="146"/>
      <c r="N375" s="205"/>
    </row>
    <row r="376" spans="1:18" s="176" customFormat="1" x14ac:dyDescent="0.25">
      <c r="A376" s="180"/>
      <c r="B376" s="206"/>
      <c r="C376" s="146"/>
      <c r="D376" s="146"/>
      <c r="E376" s="146"/>
      <c r="F376" s="146"/>
      <c r="G376" s="146"/>
      <c r="H376" s="188"/>
      <c r="I376" s="187"/>
      <c r="J376" s="146"/>
      <c r="K376" s="187"/>
      <c r="L376" s="146"/>
      <c r="M376" s="146"/>
      <c r="N376" s="205"/>
    </row>
    <row r="377" spans="1:18" s="176" customFormat="1" x14ac:dyDescent="0.25">
      <c r="A377" s="180"/>
      <c r="B377" s="178"/>
      <c r="C377" s="178"/>
      <c r="D377" s="178"/>
      <c r="E377" s="178"/>
      <c r="F377" s="178"/>
      <c r="G377" s="178"/>
      <c r="H377" s="179"/>
      <c r="I377" s="187"/>
      <c r="J377" s="146"/>
      <c r="K377" s="187"/>
      <c r="L377" s="146"/>
      <c r="M377" s="146"/>
      <c r="N377" s="205"/>
    </row>
    <row r="378" spans="1:18" s="176" customFormat="1" x14ac:dyDescent="0.25">
      <c r="A378" s="180"/>
      <c r="B378" s="210"/>
      <c r="C378" s="210"/>
      <c r="D378" s="210"/>
      <c r="E378" s="210"/>
      <c r="F378" s="210"/>
      <c r="G378" s="210"/>
      <c r="H378" s="179"/>
      <c r="I378" s="187"/>
      <c r="J378" s="146"/>
      <c r="K378" s="187"/>
      <c r="L378" s="146"/>
      <c r="M378" s="146"/>
      <c r="N378" s="205"/>
    </row>
    <row r="379" spans="1:18" s="176" customFormat="1" x14ac:dyDescent="0.25">
      <c r="A379" s="180"/>
      <c r="B379" s="210"/>
      <c r="C379" s="210"/>
      <c r="D379" s="210"/>
      <c r="E379" s="210"/>
      <c r="F379" s="210"/>
      <c r="G379" s="210"/>
      <c r="H379" s="179"/>
      <c r="I379" s="187"/>
      <c r="J379" s="146"/>
      <c r="K379" s="187"/>
      <c r="L379" s="146"/>
      <c r="M379" s="146"/>
      <c r="N379" s="205"/>
    </row>
    <row r="380" spans="1:18" s="176" customFormat="1" x14ac:dyDescent="0.25">
      <c r="A380" s="180"/>
      <c r="B380" s="210"/>
      <c r="C380" s="210"/>
      <c r="D380" s="210"/>
      <c r="E380" s="210"/>
      <c r="F380" s="210"/>
      <c r="G380" s="210"/>
      <c r="H380" s="179"/>
      <c r="I380" s="187"/>
      <c r="J380" s="146"/>
      <c r="K380" s="187"/>
      <c r="L380" s="146"/>
      <c r="M380" s="146"/>
      <c r="N380" s="205"/>
    </row>
    <row r="381" spans="1:18" s="176" customFormat="1" x14ac:dyDescent="0.25">
      <c r="A381" s="180"/>
      <c r="B381" s="210"/>
      <c r="C381" s="210"/>
      <c r="D381" s="210"/>
      <c r="E381" s="210"/>
      <c r="F381" s="210"/>
      <c r="G381" s="210"/>
      <c r="H381" s="179"/>
      <c r="I381" s="187"/>
      <c r="J381" s="146"/>
      <c r="K381" s="187"/>
      <c r="L381" s="146"/>
      <c r="M381" s="146"/>
      <c r="N381" s="205"/>
    </row>
    <row r="382" spans="1:18" s="176" customFormat="1" x14ac:dyDescent="0.25">
      <c r="A382" s="180"/>
      <c r="B382" s="213"/>
      <c r="C382" s="213"/>
      <c r="D382" s="213"/>
      <c r="E382" s="213"/>
      <c r="F382" s="213"/>
      <c r="G382" s="213"/>
      <c r="H382" s="179"/>
      <c r="I382" s="187"/>
      <c r="J382" s="146"/>
      <c r="K382" s="187"/>
      <c r="L382" s="146"/>
      <c r="M382" s="146"/>
      <c r="N382" s="205"/>
    </row>
    <row r="383" spans="1:18" s="176" customFormat="1" x14ac:dyDescent="0.25">
      <c r="B383" s="206"/>
      <c r="C383" s="146"/>
      <c r="D383" s="146"/>
      <c r="E383" s="146"/>
      <c r="F383" s="146"/>
      <c r="G383" s="146"/>
      <c r="H383" s="146"/>
      <c r="I383" s="187"/>
      <c r="J383" s="146"/>
      <c r="K383" s="187"/>
      <c r="L383" s="146"/>
      <c r="M383" s="146"/>
      <c r="N383" s="205"/>
    </row>
    <row r="384" spans="1:18" s="176" customFormat="1" x14ac:dyDescent="0.25">
      <c r="B384" s="178"/>
      <c r="C384" s="178"/>
      <c r="D384" s="178"/>
      <c r="E384" s="178"/>
      <c r="F384" s="178"/>
      <c r="G384" s="178"/>
      <c r="H384" s="146"/>
      <c r="I384" s="187"/>
      <c r="J384" s="146"/>
      <c r="K384" s="187"/>
      <c r="L384" s="146"/>
      <c r="M384" s="146"/>
      <c r="N384" s="205"/>
    </row>
    <row r="385" spans="1:18" s="176" customFormat="1" x14ac:dyDescent="0.25">
      <c r="B385" s="187"/>
      <c r="C385" s="187"/>
      <c r="D385" s="187"/>
      <c r="E385" s="187"/>
      <c r="F385" s="187"/>
      <c r="G385" s="187"/>
      <c r="H385" s="146"/>
      <c r="I385" s="187"/>
      <c r="J385" s="146"/>
      <c r="K385" s="187"/>
      <c r="L385" s="146"/>
      <c r="M385" s="146"/>
      <c r="N385" s="205"/>
    </row>
    <row r="386" spans="1:18" s="176" customFormat="1" x14ac:dyDescent="0.25">
      <c r="B386" s="187"/>
      <c r="C386" s="187"/>
      <c r="D386" s="187"/>
      <c r="E386" s="187"/>
      <c r="F386" s="187"/>
      <c r="G386" s="187"/>
      <c r="H386" s="146"/>
      <c r="I386" s="187"/>
      <c r="J386" s="146"/>
      <c r="K386" s="187"/>
      <c r="L386" s="146"/>
      <c r="M386" s="146"/>
      <c r="N386" s="205"/>
      <c r="P386" s="175"/>
    </row>
    <row r="387" spans="1:18" s="175" customFormat="1" x14ac:dyDescent="0.25">
      <c r="A387" s="185"/>
      <c r="B387" s="214"/>
      <c r="C387" s="214"/>
      <c r="D387" s="187"/>
      <c r="E387" s="187"/>
      <c r="F387" s="187"/>
      <c r="G387" s="187"/>
      <c r="H387" s="146"/>
      <c r="I387" s="189"/>
      <c r="J387" s="190"/>
      <c r="K387" s="189"/>
      <c r="M387" s="190"/>
      <c r="N387" s="176"/>
      <c r="P387" s="176"/>
    </row>
    <row r="388" spans="1:18" s="176" customFormat="1" x14ac:dyDescent="0.25">
      <c r="B388" s="187"/>
      <c r="C388" s="187"/>
      <c r="D388" s="187"/>
      <c r="E388" s="187"/>
      <c r="F388" s="187"/>
      <c r="G388" s="187"/>
      <c r="H388" s="146"/>
      <c r="I388" s="187"/>
      <c r="J388" s="146"/>
      <c r="K388" s="187"/>
      <c r="L388" s="146"/>
      <c r="M388" s="146"/>
      <c r="N388" s="205"/>
    </row>
    <row r="389" spans="1:18" s="176" customFormat="1" x14ac:dyDescent="0.25">
      <c r="B389" s="187"/>
      <c r="C389" s="187"/>
      <c r="D389" s="187"/>
      <c r="E389" s="187"/>
      <c r="F389" s="187"/>
      <c r="G389" s="187"/>
      <c r="H389" s="146"/>
      <c r="I389" s="187"/>
      <c r="J389" s="146"/>
      <c r="K389" s="187"/>
      <c r="L389" s="146"/>
      <c r="M389" s="146"/>
      <c r="N389" s="205"/>
    </row>
    <row r="390" spans="1:18" s="176" customFormat="1" x14ac:dyDescent="0.25">
      <c r="B390" s="187"/>
      <c r="C390" s="187"/>
      <c r="D390" s="187"/>
      <c r="E390" s="187"/>
      <c r="F390" s="187"/>
      <c r="G390" s="187"/>
      <c r="H390" s="146"/>
      <c r="I390" s="187"/>
      <c r="J390" s="146"/>
      <c r="K390" s="187"/>
      <c r="L390" s="146"/>
      <c r="M390" s="146"/>
      <c r="N390" s="205"/>
    </row>
    <row r="391" spans="1:18" s="176" customFormat="1" x14ac:dyDescent="0.25">
      <c r="B391" s="206"/>
      <c r="C391" s="146"/>
      <c r="D391" s="146"/>
      <c r="E391" s="146"/>
      <c r="F391" s="146"/>
      <c r="G391" s="146"/>
      <c r="H391" s="146"/>
      <c r="I391" s="187"/>
      <c r="J391" s="146"/>
      <c r="K391" s="187"/>
      <c r="L391" s="146"/>
      <c r="M391" s="146"/>
      <c r="N391" s="205"/>
    </row>
    <row r="392" spans="1:18" s="176" customFormat="1" x14ac:dyDescent="0.25">
      <c r="B392" s="206"/>
      <c r="C392" s="146"/>
      <c r="D392" s="146"/>
      <c r="E392" s="146"/>
      <c r="F392" s="146"/>
      <c r="G392" s="146"/>
      <c r="H392" s="146"/>
      <c r="I392" s="187"/>
      <c r="J392" s="146"/>
      <c r="K392" s="187"/>
      <c r="L392" s="146"/>
      <c r="M392" s="146"/>
      <c r="N392" s="205"/>
    </row>
    <row r="393" spans="1:18" s="176" customFormat="1" x14ac:dyDescent="0.25">
      <c r="B393" s="206"/>
      <c r="C393" s="146"/>
      <c r="D393" s="146"/>
      <c r="E393" s="146"/>
      <c r="F393" s="146"/>
      <c r="G393" s="146"/>
      <c r="H393" s="146"/>
      <c r="I393" s="187"/>
      <c r="J393" s="146"/>
      <c r="K393" s="187"/>
      <c r="L393" s="146"/>
      <c r="M393" s="146"/>
      <c r="N393" s="205"/>
    </row>
    <row r="394" spans="1:18" s="176" customFormat="1" x14ac:dyDescent="0.25">
      <c r="B394" s="206"/>
      <c r="C394" s="146"/>
      <c r="D394" s="146"/>
      <c r="E394" s="146"/>
      <c r="F394" s="146"/>
      <c r="G394" s="146"/>
      <c r="H394" s="146"/>
      <c r="I394" s="187"/>
      <c r="J394" s="146"/>
      <c r="K394" s="187"/>
      <c r="L394" s="146"/>
      <c r="M394" s="146"/>
      <c r="N394" s="205"/>
    </row>
    <row r="395" spans="1:18" s="176" customFormat="1" x14ac:dyDescent="0.25">
      <c r="B395" s="206"/>
      <c r="C395" s="146"/>
      <c r="D395" s="146"/>
      <c r="E395" s="146"/>
      <c r="F395" s="146"/>
      <c r="G395" s="146"/>
      <c r="H395" s="146"/>
      <c r="I395" s="187"/>
      <c r="J395" s="146"/>
      <c r="K395" s="187"/>
      <c r="L395" s="146"/>
      <c r="M395" s="146"/>
      <c r="N395" s="205"/>
    </row>
    <row r="396" spans="1:18" s="176" customFormat="1" x14ac:dyDescent="0.25">
      <c r="B396" s="206"/>
      <c r="C396" s="146"/>
      <c r="D396" s="146"/>
      <c r="E396" s="146"/>
      <c r="F396" s="146"/>
      <c r="G396" s="146"/>
      <c r="H396" s="146"/>
      <c r="I396" s="187"/>
      <c r="J396" s="146"/>
      <c r="K396" s="187"/>
      <c r="L396" s="146"/>
      <c r="M396" s="146"/>
      <c r="N396" s="205"/>
    </row>
    <row r="397" spans="1:18" s="176" customFormat="1" x14ac:dyDescent="0.25">
      <c r="B397" s="206"/>
      <c r="C397" s="146"/>
      <c r="D397" s="146"/>
      <c r="E397" s="146"/>
      <c r="F397" s="146"/>
      <c r="G397" s="146"/>
      <c r="H397" s="146"/>
      <c r="I397" s="187"/>
      <c r="J397" s="146"/>
      <c r="K397" s="187"/>
      <c r="L397" s="146"/>
      <c r="M397" s="146"/>
      <c r="N397" s="205"/>
    </row>
    <row r="398" spans="1:18" s="176" customFormat="1" x14ac:dyDescent="0.25">
      <c r="B398" s="206"/>
      <c r="C398" s="146"/>
      <c r="D398" s="146"/>
      <c r="E398" s="146"/>
      <c r="F398" s="146"/>
      <c r="G398" s="146"/>
      <c r="H398" s="146"/>
      <c r="I398" s="187"/>
      <c r="J398" s="146"/>
      <c r="K398" s="187"/>
      <c r="L398" s="146"/>
      <c r="M398" s="146"/>
      <c r="N398" s="205"/>
    </row>
    <row r="399" spans="1:18" s="176" customFormat="1" ht="21" x14ac:dyDescent="0.35">
      <c r="A399" s="275"/>
      <c r="B399" s="275"/>
      <c r="C399" s="275"/>
      <c r="D399" s="275"/>
      <c r="E399" s="275"/>
      <c r="F399" s="275"/>
      <c r="G399" s="275"/>
      <c r="H399" s="276"/>
      <c r="I399" s="146"/>
      <c r="J399" s="187"/>
      <c r="K399" s="146"/>
      <c r="L399" s="187"/>
      <c r="M399" s="146"/>
      <c r="N399" s="188"/>
    </row>
    <row r="400" spans="1:18" s="175" customFormat="1" x14ac:dyDescent="0.25">
      <c r="A400" s="216"/>
      <c r="B400" s="216"/>
      <c r="C400" s="215"/>
      <c r="D400" s="205"/>
      <c r="E400" s="269"/>
      <c r="F400" s="269"/>
      <c r="G400" s="269"/>
      <c r="H400" s="269"/>
      <c r="J400" s="189"/>
      <c r="K400" s="271"/>
      <c r="L400" s="271"/>
      <c r="M400" s="271"/>
      <c r="N400" s="180"/>
      <c r="O400" s="147"/>
      <c r="P400" s="147"/>
      <c r="Q400" s="147"/>
      <c r="R400" s="147"/>
    </row>
    <row r="401" spans="1:18" s="175" customFormat="1" x14ac:dyDescent="0.25">
      <c r="A401" s="201"/>
      <c r="B401" s="201"/>
      <c r="C401" s="217"/>
      <c r="D401" s="205"/>
      <c r="E401" s="269"/>
      <c r="F401" s="269"/>
      <c r="G401" s="269"/>
      <c r="H401" s="269"/>
      <c r="J401" s="189"/>
      <c r="K401" s="271"/>
      <c r="L401" s="271"/>
      <c r="M401" s="271"/>
      <c r="N401" s="180"/>
      <c r="O401" s="147"/>
      <c r="P401" s="147"/>
      <c r="Q401" s="147"/>
      <c r="R401" s="147"/>
    </row>
    <row r="402" spans="1:18" s="176" customFormat="1" x14ac:dyDescent="0.25">
      <c r="A402" s="201"/>
      <c r="B402" s="201"/>
      <c r="C402" s="217"/>
      <c r="D402" s="205"/>
      <c r="E402" s="269"/>
      <c r="F402" s="269"/>
      <c r="G402" s="269"/>
      <c r="H402" s="269"/>
      <c r="I402" s="146"/>
      <c r="J402" s="187"/>
      <c r="K402" s="271"/>
      <c r="L402" s="271"/>
      <c r="M402" s="271"/>
      <c r="N402" s="188"/>
    </row>
    <row r="403" spans="1:18" s="175" customFormat="1" x14ac:dyDescent="0.25">
      <c r="A403" s="216"/>
      <c r="B403" s="216"/>
      <c r="C403" s="215"/>
      <c r="D403" s="205"/>
      <c r="E403" s="269"/>
      <c r="F403" s="269"/>
      <c r="G403" s="269"/>
      <c r="H403" s="269"/>
      <c r="J403" s="187"/>
      <c r="K403" s="190"/>
      <c r="L403" s="189"/>
      <c r="N403" s="180"/>
      <c r="O403" s="147"/>
      <c r="P403" s="147"/>
      <c r="Q403" s="147"/>
      <c r="R403" s="147"/>
    </row>
    <row r="404" spans="1:18" s="176" customFormat="1" x14ac:dyDescent="0.25">
      <c r="A404" s="185"/>
      <c r="B404" s="185"/>
      <c r="C404" s="184"/>
      <c r="D404" s="186"/>
      <c r="E404" s="269"/>
      <c r="F404" s="269"/>
      <c r="G404" s="269"/>
      <c r="H404" s="269"/>
      <c r="I404" s="187"/>
      <c r="J404" s="187"/>
      <c r="K404" s="188"/>
      <c r="L404" s="187"/>
      <c r="M404" s="190"/>
      <c r="N404" s="180"/>
      <c r="O404" s="147"/>
      <c r="P404" s="147"/>
      <c r="Q404" s="147"/>
      <c r="R404" s="147"/>
    </row>
    <row r="405" spans="1:18" s="176" customFormat="1" x14ac:dyDescent="0.25">
      <c r="B405" s="206"/>
      <c r="C405" s="146"/>
      <c r="D405" s="146"/>
      <c r="E405" s="269"/>
      <c r="F405" s="269"/>
      <c r="G405" s="269"/>
      <c r="H405" s="269"/>
      <c r="I405" s="146"/>
      <c r="J405" s="187"/>
      <c r="K405" s="146"/>
      <c r="L405" s="187"/>
      <c r="M405" s="146"/>
      <c r="N405" s="188"/>
    </row>
    <row r="406" spans="1:18" s="176" customFormat="1" x14ac:dyDescent="0.25">
      <c r="B406" s="206"/>
      <c r="C406" s="146"/>
      <c r="D406" s="146"/>
      <c r="E406" s="269"/>
      <c r="F406" s="269"/>
      <c r="G406" s="269"/>
      <c r="H406" s="269"/>
      <c r="I406" s="146"/>
      <c r="J406" s="187"/>
      <c r="K406" s="146"/>
      <c r="L406" s="187"/>
      <c r="M406" s="146"/>
      <c r="N406" s="188"/>
    </row>
    <row r="407" spans="1:18" s="176" customFormat="1" x14ac:dyDescent="0.25">
      <c r="B407" s="206"/>
      <c r="C407" s="146"/>
      <c r="D407" s="146"/>
      <c r="E407" s="269"/>
      <c r="F407" s="269"/>
      <c r="G407" s="269"/>
      <c r="H407" s="269"/>
      <c r="I407" s="146"/>
      <c r="J407" s="187"/>
      <c r="K407" s="146"/>
      <c r="L407" s="187"/>
      <c r="M407" s="146"/>
      <c r="N407" s="188"/>
    </row>
    <row r="408" spans="1:18" s="176" customFormat="1" x14ac:dyDescent="0.25">
      <c r="B408" s="206"/>
      <c r="C408" s="146"/>
      <c r="D408" s="146"/>
      <c r="E408" s="269"/>
      <c r="F408" s="269"/>
      <c r="G408" s="269"/>
      <c r="H408" s="269"/>
      <c r="I408" s="146"/>
      <c r="J408" s="187"/>
      <c r="K408" s="146"/>
      <c r="L408" s="187"/>
      <c r="M408" s="146"/>
      <c r="N408" s="188"/>
    </row>
    <row r="409" spans="1:18" s="174" customFormat="1" x14ac:dyDescent="0.25">
      <c r="B409" s="46"/>
      <c r="C409" s="37"/>
      <c r="D409" s="37"/>
      <c r="E409" s="37"/>
      <c r="F409" s="37"/>
      <c r="G409" s="37"/>
      <c r="H409" s="33"/>
      <c r="I409" s="37"/>
      <c r="J409" s="38"/>
      <c r="K409" s="37"/>
      <c r="L409" s="38"/>
      <c r="M409" s="37"/>
      <c r="N409" s="33"/>
    </row>
  </sheetData>
  <sortState xmlns:xlrd2="http://schemas.microsoft.com/office/spreadsheetml/2017/richdata2" ref="A2:Z245">
    <sortCondition descending="1" ref="Z2:Z245"/>
    <sortCondition descending="1" ref="S2:S245"/>
  </sortState>
  <mergeCells count="15">
    <mergeCell ref="K401:M401"/>
    <mergeCell ref="E401:H401"/>
    <mergeCell ref="K400:M400"/>
    <mergeCell ref="E400:H400"/>
    <mergeCell ref="E402:H402"/>
    <mergeCell ref="K402:M402"/>
    <mergeCell ref="A344:D344"/>
    <mergeCell ref="A357:C357"/>
    <mergeCell ref="A399:H399"/>
    <mergeCell ref="E407:H407"/>
    <mergeCell ref="E408:H408"/>
    <mergeCell ref="E403:H403"/>
    <mergeCell ref="E404:H404"/>
    <mergeCell ref="E405:H405"/>
    <mergeCell ref="E406:H406"/>
  </mergeCells>
  <conditionalFormatting sqref="E182 E179 E159:E160 E115 E102 E99:E100 E34 E11">
    <cfRule type="cellIs" dxfId="7" priority="2" stopIfTrue="1" operator="lessThan">
      <formula>0</formula>
    </cfRule>
  </conditionalFormatting>
  <conditionalFormatting sqref="A158 A155 A30 C11 C33 C96 C93:C94 C107 C171 C168 C149 A90 A87:A88 A11">
    <cfRule type="cellIs" dxfId="6" priority="1" stopIfTrue="1" operator="lessThan">
      <formula>0</formula>
    </cfRule>
  </conditionalFormatting>
  <dataValidations count="1">
    <dataValidation type="decimal" operator="greaterThan" allowBlank="1" showInputMessage="1" showErrorMessage="1" sqref="G3:G147" xr:uid="{00000000-0002-0000-0300-000000000000}">
      <formula1>56</formula1>
    </dataValidation>
  </dataValidations>
  <pageMargins left="0.34" right="0.34" top="0.75" bottom="0.5" header="0.5" footer="0.5"/>
  <pageSetup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1"/>
  <sheetViews>
    <sheetView workbookViewId="0">
      <selection activeCell="D13" sqref="D13"/>
    </sheetView>
  </sheetViews>
  <sheetFormatPr defaultColWidth="8.85546875" defaultRowHeight="12.75" x14ac:dyDescent="0.2"/>
  <cols>
    <col min="1" max="1" width="10.7109375" style="251" bestFit="1" customWidth="1"/>
    <col min="2" max="2" width="9.28515625" style="251" bestFit="1" customWidth="1"/>
    <col min="3" max="3" width="14.28515625" style="251" bestFit="1" customWidth="1"/>
    <col min="4" max="16384" width="8.85546875" style="248"/>
  </cols>
  <sheetData>
    <row r="1" spans="1:5" ht="15.75" x14ac:dyDescent="0.25">
      <c r="A1" s="248"/>
      <c r="B1" s="248"/>
      <c r="C1" s="249"/>
      <c r="D1" s="205"/>
      <c r="E1" s="250"/>
    </row>
    <row r="2" spans="1:5" ht="15.75" x14ac:dyDescent="0.25">
      <c r="A2" s="248"/>
      <c r="B2" s="248"/>
      <c r="C2" s="249"/>
      <c r="D2" s="205"/>
      <c r="E2" s="250"/>
    </row>
    <row r="3" spans="1:5" ht="15.75" x14ac:dyDescent="0.25">
      <c r="A3" s="248"/>
      <c r="B3" s="248"/>
      <c r="C3" s="249"/>
      <c r="D3" s="205"/>
      <c r="E3" s="250"/>
    </row>
    <row r="4" spans="1:5" ht="15.75" x14ac:dyDescent="0.25">
      <c r="A4" s="248"/>
      <c r="B4" s="248"/>
      <c r="C4" s="248"/>
      <c r="D4" s="205"/>
      <c r="E4" s="189"/>
    </row>
    <row r="5" spans="1:5" ht="15.75" x14ac:dyDescent="0.25">
      <c r="A5" s="248"/>
      <c r="B5" s="248"/>
      <c r="C5" s="248"/>
      <c r="D5" s="205"/>
      <c r="E5" s="250"/>
    </row>
    <row r="6" spans="1:5" ht="15.75" x14ac:dyDescent="0.25">
      <c r="A6" s="248"/>
      <c r="B6" s="248"/>
      <c r="C6" s="248"/>
      <c r="D6" s="205"/>
      <c r="E6" s="250"/>
    </row>
    <row r="7" spans="1:5" ht="15.75" x14ac:dyDescent="0.25">
      <c r="A7" s="248"/>
      <c r="B7" s="248"/>
      <c r="C7" s="248"/>
      <c r="D7" s="205"/>
      <c r="E7" s="250"/>
    </row>
    <row r="8" spans="1:5" ht="15.75" x14ac:dyDescent="0.25">
      <c r="A8" s="248"/>
      <c r="B8" s="248"/>
      <c r="C8" s="248"/>
      <c r="D8" s="205"/>
      <c r="E8" s="189"/>
    </row>
    <row r="9" spans="1:5" ht="15.75" x14ac:dyDescent="0.25">
      <c r="A9" s="248"/>
      <c r="B9" s="248"/>
      <c r="C9" s="248"/>
      <c r="D9" s="205"/>
      <c r="E9" s="250"/>
    </row>
    <row r="10" spans="1:5" ht="15.75" x14ac:dyDescent="0.25">
      <c r="A10" s="248"/>
      <c r="B10" s="248"/>
      <c r="C10" s="248"/>
      <c r="D10" s="205"/>
      <c r="E10" s="189"/>
    </row>
    <row r="11" spans="1:5" ht="15.75" x14ac:dyDescent="0.25">
      <c r="A11" s="248"/>
      <c r="B11" s="248"/>
      <c r="C11" s="248"/>
      <c r="D11" s="205"/>
      <c r="E11" s="250"/>
    </row>
    <row r="12" spans="1:5" ht="15.75" x14ac:dyDescent="0.25">
      <c r="A12" s="248"/>
      <c r="B12" s="248"/>
      <c r="C12" s="248"/>
      <c r="D12" s="205"/>
      <c r="E12" s="250"/>
    </row>
    <row r="13" spans="1:5" ht="15.75" x14ac:dyDescent="0.25">
      <c r="A13" s="248"/>
      <c r="B13" s="248"/>
      <c r="C13" s="248"/>
      <c r="D13" s="205"/>
      <c r="E13" s="189"/>
    </row>
    <row r="14" spans="1:5" ht="15.75" x14ac:dyDescent="0.25">
      <c r="A14" s="248"/>
      <c r="B14" s="248"/>
      <c r="C14" s="248"/>
      <c r="D14" s="205"/>
      <c r="E14" s="250"/>
    </row>
    <row r="15" spans="1:5" ht="15.75" x14ac:dyDescent="0.25">
      <c r="A15" s="248"/>
      <c r="B15" s="248"/>
      <c r="C15" s="248"/>
      <c r="D15" s="205"/>
      <c r="E15" s="250"/>
    </row>
    <row r="16" spans="1:5" ht="15.75" x14ac:dyDescent="0.25">
      <c r="A16" s="248"/>
      <c r="B16" s="248"/>
      <c r="C16" s="248"/>
      <c r="D16" s="205"/>
      <c r="E16" s="189"/>
    </row>
    <row r="17" spans="1:5" ht="15.75" x14ac:dyDescent="0.25">
      <c r="A17" s="248"/>
      <c r="B17" s="248"/>
      <c r="C17" s="248"/>
      <c r="D17" s="205"/>
      <c r="E17" s="250"/>
    </row>
    <row r="18" spans="1:5" ht="15.75" x14ac:dyDescent="0.25">
      <c r="A18" s="248"/>
      <c r="B18" s="248"/>
      <c r="C18" s="248"/>
      <c r="D18" s="205"/>
      <c r="E18" s="250"/>
    </row>
    <row r="19" spans="1:5" ht="15.75" x14ac:dyDescent="0.25">
      <c r="A19" s="248"/>
      <c r="B19" s="248"/>
      <c r="C19" s="248"/>
      <c r="D19" s="205"/>
      <c r="E19" s="250"/>
    </row>
    <row r="20" spans="1:5" ht="15.75" x14ac:dyDescent="0.25">
      <c r="A20" s="248"/>
      <c r="B20" s="248"/>
      <c r="C20" s="248"/>
      <c r="D20" s="205"/>
      <c r="E20" s="189"/>
    </row>
    <row r="21" spans="1:5" ht="15.75" x14ac:dyDescent="0.25">
      <c r="A21" s="248"/>
      <c r="B21" s="248"/>
      <c r="C21" s="248"/>
      <c r="D21" s="205"/>
      <c r="E21" s="250"/>
    </row>
    <row r="22" spans="1:5" ht="15.75" x14ac:dyDescent="0.25">
      <c r="A22" s="248"/>
      <c r="B22" s="248"/>
      <c r="C22" s="248"/>
      <c r="D22" s="205"/>
      <c r="E22" s="250"/>
    </row>
    <row r="23" spans="1:5" ht="15.75" x14ac:dyDescent="0.25">
      <c r="A23" s="249"/>
      <c r="B23" s="248"/>
      <c r="C23" s="248"/>
      <c r="D23" s="205"/>
      <c r="E23" s="189"/>
    </row>
    <row r="24" spans="1:5" ht="15.75" x14ac:dyDescent="0.25">
      <c r="A24" s="248"/>
      <c r="B24" s="248"/>
      <c r="C24" s="248"/>
      <c r="D24" s="205"/>
      <c r="E24" s="189"/>
    </row>
    <row r="25" spans="1:5" ht="15.75" x14ac:dyDescent="0.25">
      <c r="A25" s="248"/>
      <c r="B25" s="248"/>
      <c r="C25" s="248"/>
      <c r="D25" s="205"/>
      <c r="E25" s="250"/>
    </row>
    <row r="26" spans="1:5" x14ac:dyDescent="0.2">
      <c r="A26" s="248"/>
      <c r="B26" s="248"/>
      <c r="C26" s="248"/>
    </row>
    <row r="27" spans="1:5" x14ac:dyDescent="0.2">
      <c r="A27" s="248"/>
      <c r="B27" s="248"/>
      <c r="C27" s="248"/>
    </row>
    <row r="28" spans="1:5" x14ac:dyDescent="0.2">
      <c r="A28" s="248"/>
      <c r="B28" s="248"/>
      <c r="C28" s="248"/>
    </row>
    <row r="29" spans="1:5" x14ac:dyDescent="0.2">
      <c r="A29" s="248"/>
      <c r="B29" s="248"/>
      <c r="C29" s="248"/>
    </row>
    <row r="30" spans="1:5" x14ac:dyDescent="0.2">
      <c r="A30" s="248"/>
      <c r="B30" s="248"/>
      <c r="C30" s="248"/>
    </row>
    <row r="31" spans="1:5" x14ac:dyDescent="0.2">
      <c r="A31" s="248"/>
      <c r="B31" s="248"/>
      <c r="C31" s="248"/>
    </row>
    <row r="32" spans="1:5" x14ac:dyDescent="0.2">
      <c r="A32" s="249"/>
      <c r="B32" s="248"/>
      <c r="C32" s="248"/>
    </row>
    <row r="33" spans="1:3" x14ac:dyDescent="0.2">
      <c r="A33" s="248"/>
      <c r="B33" s="248"/>
      <c r="C33" s="248"/>
    </row>
    <row r="34" spans="1:3" x14ac:dyDescent="0.2">
      <c r="A34" s="248"/>
      <c r="B34" s="248"/>
      <c r="C34" s="248"/>
    </row>
    <row r="35" spans="1:3" x14ac:dyDescent="0.2">
      <c r="A35" s="249"/>
      <c r="B35" s="248"/>
      <c r="C35" s="248"/>
    </row>
    <row r="36" spans="1:3" x14ac:dyDescent="0.2">
      <c r="A36" s="248"/>
      <c r="B36" s="248"/>
      <c r="C36" s="248"/>
    </row>
    <row r="37" spans="1:3" x14ac:dyDescent="0.2">
      <c r="A37" s="248"/>
      <c r="B37" s="248"/>
      <c r="C37" s="248"/>
    </row>
    <row r="38" spans="1:3" x14ac:dyDescent="0.2">
      <c r="A38" s="248"/>
      <c r="B38" s="248"/>
      <c r="C38" s="248"/>
    </row>
    <row r="39" spans="1:3" x14ac:dyDescent="0.2">
      <c r="A39" s="248"/>
      <c r="B39" s="248"/>
      <c r="C39" s="248"/>
    </row>
    <row r="40" spans="1:3" x14ac:dyDescent="0.2">
      <c r="A40" s="248"/>
      <c r="B40" s="248"/>
      <c r="C40" s="248"/>
    </row>
    <row r="41" spans="1:3" x14ac:dyDescent="0.2">
      <c r="A41" s="248"/>
      <c r="B41" s="248"/>
      <c r="C41" s="248"/>
    </row>
  </sheetData>
  <sortState xmlns:xlrd2="http://schemas.microsoft.com/office/spreadsheetml/2017/richdata2" ref="A1:E25">
    <sortCondition ref="C1:C25"/>
    <sortCondition ref="A1:A25"/>
  </sortState>
  <conditionalFormatting sqref="A25 C10 A10">
    <cfRule type="cellIs" dxfId="5" priority="1" stopIfTrue="1" operator="less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09"/>
  <sheetViews>
    <sheetView zoomScale="105" zoomScaleNormal="105" workbookViewId="0">
      <pane ySplit="1" topLeftCell="A2" activePane="bottomLeft" state="frozen"/>
      <selection pane="bottomLeft" activeCell="A8" sqref="A8"/>
    </sheetView>
  </sheetViews>
  <sheetFormatPr defaultColWidth="10" defaultRowHeight="15.75" x14ac:dyDescent="0.25"/>
  <cols>
    <col min="1" max="1" width="17.140625" style="27" customWidth="1"/>
    <col min="2" max="2" width="12.85546875" style="73" customWidth="1"/>
    <col min="3" max="3" width="15.5703125" style="155" customWidth="1"/>
    <col min="4" max="4" width="4.42578125" style="155" bestFit="1" customWidth="1"/>
    <col min="5" max="5" width="10.5703125" style="27" customWidth="1"/>
    <col min="6" max="16384" width="10" style="27"/>
  </cols>
  <sheetData>
    <row r="1" spans="1:5" s="28" customFormat="1" ht="45" customHeight="1" x14ac:dyDescent="0.25">
      <c r="A1" s="64" t="s">
        <v>834</v>
      </c>
      <c r="B1" s="64" t="s">
        <v>2</v>
      </c>
      <c r="C1" s="65" t="s">
        <v>3</v>
      </c>
      <c r="D1" s="65" t="s">
        <v>4</v>
      </c>
      <c r="E1" s="65" t="s">
        <v>67</v>
      </c>
    </row>
    <row r="2" spans="1:5" s="28" customFormat="1" x14ac:dyDescent="0.25">
      <c r="A2" s="242" t="s">
        <v>674</v>
      </c>
      <c r="B2" s="242" t="s">
        <v>675</v>
      </c>
      <c r="C2" s="242" t="s">
        <v>116</v>
      </c>
      <c r="D2" s="239" t="s">
        <v>24</v>
      </c>
      <c r="E2" s="240">
        <v>47</v>
      </c>
    </row>
    <row r="3" spans="1:5" s="28" customFormat="1" x14ac:dyDescent="0.25">
      <c r="A3" s="243" t="s">
        <v>226</v>
      </c>
      <c r="B3" s="243" t="s">
        <v>227</v>
      </c>
      <c r="C3" s="243" t="s">
        <v>116</v>
      </c>
      <c r="D3" s="229" t="s">
        <v>19</v>
      </c>
      <c r="E3" s="232">
        <v>46</v>
      </c>
    </row>
    <row r="4" spans="1:5" s="28" customFormat="1" x14ac:dyDescent="0.25">
      <c r="A4" s="242" t="s">
        <v>546</v>
      </c>
      <c r="B4" s="242" t="s">
        <v>547</v>
      </c>
      <c r="C4" s="242" t="s">
        <v>157</v>
      </c>
      <c r="D4" s="239" t="s">
        <v>23</v>
      </c>
      <c r="E4" s="241">
        <v>46</v>
      </c>
    </row>
    <row r="5" spans="1:5" s="28" customFormat="1" x14ac:dyDescent="0.25">
      <c r="A5" s="242" t="s">
        <v>643</v>
      </c>
      <c r="B5" s="242" t="s">
        <v>371</v>
      </c>
      <c r="C5" s="242" t="s">
        <v>175</v>
      </c>
      <c r="D5" s="229" t="s">
        <v>24</v>
      </c>
      <c r="E5" s="233">
        <v>46</v>
      </c>
    </row>
    <row r="6" spans="1:5" s="28" customFormat="1" x14ac:dyDescent="0.25">
      <c r="A6" s="242" t="s">
        <v>763</v>
      </c>
      <c r="B6" s="242" t="s">
        <v>764</v>
      </c>
      <c r="C6" s="242" t="s">
        <v>116</v>
      </c>
      <c r="D6" s="229" t="s">
        <v>26</v>
      </c>
      <c r="E6" s="232">
        <v>46</v>
      </c>
    </row>
    <row r="7" spans="1:5" s="28" customFormat="1" x14ac:dyDescent="0.25">
      <c r="A7" s="242" t="s">
        <v>130</v>
      </c>
      <c r="B7" s="242" t="s">
        <v>131</v>
      </c>
      <c r="C7" s="242" t="s">
        <v>132</v>
      </c>
      <c r="D7" s="229" t="s">
        <v>16</v>
      </c>
      <c r="E7" s="232">
        <v>45</v>
      </c>
    </row>
    <row r="8" spans="1:5" s="28" customFormat="1" x14ac:dyDescent="0.25">
      <c r="A8" s="243" t="s">
        <v>825</v>
      </c>
      <c r="B8" s="242" t="s">
        <v>260</v>
      </c>
      <c r="C8" s="242" t="s">
        <v>149</v>
      </c>
      <c r="D8" s="229" t="s">
        <v>19</v>
      </c>
      <c r="E8" s="232">
        <v>45</v>
      </c>
    </row>
    <row r="9" spans="1:5" s="28" customFormat="1" x14ac:dyDescent="0.25">
      <c r="A9" s="242" t="s">
        <v>616</v>
      </c>
      <c r="B9" s="242" t="s">
        <v>617</v>
      </c>
      <c r="C9" s="242" t="s">
        <v>181</v>
      </c>
      <c r="D9" s="229" t="s">
        <v>0</v>
      </c>
      <c r="E9" s="232">
        <v>45</v>
      </c>
    </row>
    <row r="10" spans="1:5" s="28" customFormat="1" x14ac:dyDescent="0.25">
      <c r="A10" s="242" t="s">
        <v>749</v>
      </c>
      <c r="B10" s="242" t="s">
        <v>750</v>
      </c>
      <c r="C10" s="242" t="s">
        <v>116</v>
      </c>
      <c r="D10" s="229" t="s">
        <v>25</v>
      </c>
      <c r="E10" s="232">
        <v>45</v>
      </c>
    </row>
    <row r="11" spans="1:5" s="28" customFormat="1" x14ac:dyDescent="0.25">
      <c r="A11" s="242" t="s">
        <v>760</v>
      </c>
      <c r="B11" s="242" t="s">
        <v>761</v>
      </c>
      <c r="C11" s="242" t="s">
        <v>116</v>
      </c>
      <c r="D11" s="229" t="s">
        <v>26</v>
      </c>
      <c r="E11" s="232">
        <v>45</v>
      </c>
    </row>
    <row r="12" spans="1:5" s="28" customFormat="1" x14ac:dyDescent="0.25">
      <c r="A12" s="242" t="s">
        <v>808</v>
      </c>
      <c r="B12" s="242" t="s">
        <v>809</v>
      </c>
      <c r="C12" s="242" t="s">
        <v>136</v>
      </c>
      <c r="D12" s="229" t="s">
        <v>26</v>
      </c>
      <c r="E12" s="232">
        <v>45</v>
      </c>
    </row>
    <row r="13" spans="1:5" s="28" customFormat="1" x14ac:dyDescent="0.25">
      <c r="A13" s="243" t="s">
        <v>492</v>
      </c>
      <c r="B13" s="242" t="s">
        <v>141</v>
      </c>
      <c r="C13" s="242" t="s">
        <v>142</v>
      </c>
      <c r="D13" s="229" t="s">
        <v>16</v>
      </c>
      <c r="E13" s="232">
        <v>44</v>
      </c>
    </row>
    <row r="14" spans="1:5" s="28" customFormat="1" x14ac:dyDescent="0.25">
      <c r="A14" s="242" t="s">
        <v>162</v>
      </c>
      <c r="B14" s="242" t="s">
        <v>163</v>
      </c>
      <c r="C14" s="242" t="s">
        <v>164</v>
      </c>
      <c r="D14" s="229" t="s">
        <v>16</v>
      </c>
      <c r="E14" s="232">
        <v>44</v>
      </c>
    </row>
    <row r="15" spans="1:5" s="28" customFormat="1" x14ac:dyDescent="0.25">
      <c r="A15" s="242" t="s">
        <v>370</v>
      </c>
      <c r="B15" s="242" t="s">
        <v>371</v>
      </c>
      <c r="C15" s="242" t="s">
        <v>181</v>
      </c>
      <c r="D15" s="229" t="s">
        <v>21</v>
      </c>
      <c r="E15" s="232">
        <v>44</v>
      </c>
    </row>
    <row r="16" spans="1:5" s="28" customFormat="1" x14ac:dyDescent="0.25">
      <c r="A16" s="242" t="s">
        <v>421</v>
      </c>
      <c r="B16" s="242" t="s">
        <v>422</v>
      </c>
      <c r="C16" s="242" t="s">
        <v>113</v>
      </c>
      <c r="D16" s="229" t="s">
        <v>22</v>
      </c>
      <c r="E16" s="232">
        <v>44</v>
      </c>
    </row>
    <row r="17" spans="1:5" s="28" customFormat="1" x14ac:dyDescent="0.25">
      <c r="A17" s="243" t="s">
        <v>826</v>
      </c>
      <c r="B17" s="242" t="s">
        <v>480</v>
      </c>
      <c r="C17" s="242" t="s">
        <v>481</v>
      </c>
      <c r="D17" s="229" t="s">
        <v>23</v>
      </c>
      <c r="E17" s="232">
        <v>44</v>
      </c>
    </row>
    <row r="18" spans="1:5" s="28" customFormat="1" x14ac:dyDescent="0.25">
      <c r="A18" s="242" t="s">
        <v>577</v>
      </c>
      <c r="B18" s="242" t="s">
        <v>578</v>
      </c>
      <c r="C18" s="242" t="s">
        <v>124</v>
      </c>
      <c r="D18" s="229" t="s">
        <v>0</v>
      </c>
      <c r="E18" s="232">
        <v>44</v>
      </c>
    </row>
    <row r="19" spans="1:5" s="28" customFormat="1" x14ac:dyDescent="0.25">
      <c r="A19" s="242" t="s">
        <v>602</v>
      </c>
      <c r="B19" s="242" t="s">
        <v>603</v>
      </c>
      <c r="C19" s="242" t="s">
        <v>113</v>
      </c>
      <c r="D19" s="229" t="s">
        <v>0</v>
      </c>
      <c r="E19" s="232">
        <v>44</v>
      </c>
    </row>
    <row r="20" spans="1:5" s="28" customFormat="1" x14ac:dyDescent="0.25">
      <c r="A20" s="242" t="s">
        <v>622</v>
      </c>
      <c r="B20" s="242" t="s">
        <v>623</v>
      </c>
      <c r="C20" s="242" t="s">
        <v>149</v>
      </c>
      <c r="D20" s="229" t="s">
        <v>24</v>
      </c>
      <c r="E20" s="233">
        <v>44</v>
      </c>
    </row>
    <row r="21" spans="1:5" s="28" customFormat="1" x14ac:dyDescent="0.25">
      <c r="A21" s="242" t="s">
        <v>720</v>
      </c>
      <c r="B21" s="242" t="s">
        <v>530</v>
      </c>
      <c r="C21" s="242" t="s">
        <v>116</v>
      </c>
      <c r="D21" s="229" t="s">
        <v>25</v>
      </c>
      <c r="E21" s="233">
        <v>44</v>
      </c>
    </row>
    <row r="22" spans="1:5" s="28" customFormat="1" x14ac:dyDescent="0.25">
      <c r="A22" s="242" t="s">
        <v>722</v>
      </c>
      <c r="B22" s="242" t="s">
        <v>723</v>
      </c>
      <c r="C22" s="242" t="s">
        <v>136</v>
      </c>
      <c r="D22" s="229" t="s">
        <v>25</v>
      </c>
      <c r="E22" s="233">
        <v>44</v>
      </c>
    </row>
    <row r="23" spans="1:5" s="28" customFormat="1" x14ac:dyDescent="0.25">
      <c r="A23" s="242" t="s">
        <v>731</v>
      </c>
      <c r="B23" s="242" t="s">
        <v>732</v>
      </c>
      <c r="C23" s="242" t="s">
        <v>175</v>
      </c>
      <c r="D23" s="229" t="s">
        <v>25</v>
      </c>
      <c r="E23" s="233">
        <v>44</v>
      </c>
    </row>
    <row r="24" spans="1:5" s="28" customFormat="1" x14ac:dyDescent="0.25">
      <c r="A24" s="242" t="s">
        <v>794</v>
      </c>
      <c r="B24" s="242" t="s">
        <v>795</v>
      </c>
      <c r="C24" s="242" t="s">
        <v>164</v>
      </c>
      <c r="D24" s="229" t="s">
        <v>26</v>
      </c>
      <c r="E24" s="232">
        <v>44</v>
      </c>
    </row>
    <row r="25" spans="1:5" s="28" customFormat="1" x14ac:dyDescent="0.25">
      <c r="A25" s="243" t="s">
        <v>820</v>
      </c>
      <c r="B25" s="242" t="s">
        <v>115</v>
      </c>
      <c r="C25" s="242" t="s">
        <v>116</v>
      </c>
      <c r="D25" s="229" t="s">
        <v>16</v>
      </c>
      <c r="E25" s="232">
        <v>43</v>
      </c>
    </row>
    <row r="26" spans="1:5" s="28" customFormat="1" x14ac:dyDescent="0.25">
      <c r="A26" s="242" t="s">
        <v>159</v>
      </c>
      <c r="B26" s="242" t="s">
        <v>160</v>
      </c>
      <c r="C26" s="242" t="s">
        <v>124</v>
      </c>
      <c r="D26" s="229" t="s">
        <v>16</v>
      </c>
      <c r="E26" s="232">
        <v>43</v>
      </c>
    </row>
    <row r="27" spans="1:5" s="28" customFormat="1" x14ac:dyDescent="0.25">
      <c r="A27" s="243" t="s">
        <v>823</v>
      </c>
      <c r="B27" s="242" t="s">
        <v>195</v>
      </c>
      <c r="C27" s="242" t="s">
        <v>196</v>
      </c>
      <c r="D27" s="229" t="s">
        <v>19</v>
      </c>
      <c r="E27" s="232">
        <v>43</v>
      </c>
    </row>
    <row r="28" spans="1:5" s="28" customFormat="1" x14ac:dyDescent="0.25">
      <c r="A28" s="243" t="s">
        <v>824</v>
      </c>
      <c r="B28" s="242" t="s">
        <v>211</v>
      </c>
      <c r="C28" s="242" t="s">
        <v>128</v>
      </c>
      <c r="D28" s="229" t="s">
        <v>19</v>
      </c>
      <c r="E28" s="232">
        <v>43</v>
      </c>
    </row>
    <row r="29" spans="1:5" s="28" customFormat="1" x14ac:dyDescent="0.25">
      <c r="A29" s="242" t="s">
        <v>245</v>
      </c>
      <c r="B29" s="242" t="s">
        <v>246</v>
      </c>
      <c r="C29" s="242" t="s">
        <v>124</v>
      </c>
      <c r="D29" s="229" t="s">
        <v>19</v>
      </c>
      <c r="E29" s="232">
        <v>43</v>
      </c>
    </row>
    <row r="30" spans="1:5" s="28" customFormat="1" x14ac:dyDescent="0.25">
      <c r="A30" s="242" t="s">
        <v>273</v>
      </c>
      <c r="B30" s="242" t="s">
        <v>274</v>
      </c>
      <c r="C30" s="242" t="s">
        <v>120</v>
      </c>
      <c r="D30" s="229" t="s">
        <v>20</v>
      </c>
      <c r="E30" s="232">
        <v>43</v>
      </c>
    </row>
    <row r="31" spans="1:5" s="28" customFormat="1" x14ac:dyDescent="0.25">
      <c r="A31" s="242" t="s">
        <v>289</v>
      </c>
      <c r="B31" s="242" t="s">
        <v>290</v>
      </c>
      <c r="C31" s="242" t="s">
        <v>221</v>
      </c>
      <c r="D31" s="229" t="s">
        <v>20</v>
      </c>
      <c r="E31" s="232">
        <v>43</v>
      </c>
    </row>
    <row r="32" spans="1:5" s="28" customFormat="1" x14ac:dyDescent="0.25">
      <c r="A32" s="242" t="s">
        <v>306</v>
      </c>
      <c r="B32" s="242" t="s">
        <v>307</v>
      </c>
      <c r="C32" s="242" t="s">
        <v>132</v>
      </c>
      <c r="D32" s="229" t="s">
        <v>20</v>
      </c>
      <c r="E32" s="232">
        <v>43</v>
      </c>
    </row>
    <row r="33" spans="1:5" s="28" customFormat="1" x14ac:dyDescent="0.25">
      <c r="A33" s="242" t="s">
        <v>335</v>
      </c>
      <c r="B33" s="242" t="s">
        <v>293</v>
      </c>
      <c r="C33" s="242" t="s">
        <v>149</v>
      </c>
      <c r="D33" s="229" t="s">
        <v>20</v>
      </c>
      <c r="E33" s="232">
        <v>43</v>
      </c>
    </row>
    <row r="34" spans="1:5" s="28" customFormat="1" x14ac:dyDescent="0.25">
      <c r="A34" s="242" t="s">
        <v>373</v>
      </c>
      <c r="B34" s="242" t="s">
        <v>374</v>
      </c>
      <c r="C34" s="242" t="s">
        <v>171</v>
      </c>
      <c r="D34" s="229" t="s">
        <v>21</v>
      </c>
      <c r="E34" s="232">
        <v>43</v>
      </c>
    </row>
    <row r="35" spans="1:5" s="28" customFormat="1" x14ac:dyDescent="0.25">
      <c r="A35" s="242" t="s">
        <v>514</v>
      </c>
      <c r="B35" s="242" t="s">
        <v>515</v>
      </c>
      <c r="C35" s="242" t="s">
        <v>113</v>
      </c>
      <c r="D35" s="229" t="s">
        <v>23</v>
      </c>
      <c r="E35" s="232">
        <v>43</v>
      </c>
    </row>
    <row r="36" spans="1:5" s="28" customFormat="1" x14ac:dyDescent="0.25">
      <c r="A36" s="242" t="s">
        <v>549</v>
      </c>
      <c r="B36" s="242" t="s">
        <v>550</v>
      </c>
      <c r="C36" s="242" t="s">
        <v>124</v>
      </c>
      <c r="D36" s="229" t="s">
        <v>0</v>
      </c>
      <c r="E36" s="232">
        <v>43</v>
      </c>
    </row>
    <row r="37" spans="1:5" s="28" customFormat="1" x14ac:dyDescent="0.25">
      <c r="A37" s="242" t="s">
        <v>569</v>
      </c>
      <c r="B37" s="242" t="s">
        <v>170</v>
      </c>
      <c r="C37" s="242" t="s">
        <v>181</v>
      </c>
      <c r="D37" s="229" t="s">
        <v>0</v>
      </c>
      <c r="E37" s="232">
        <v>43</v>
      </c>
    </row>
    <row r="38" spans="1:5" s="28" customFormat="1" x14ac:dyDescent="0.25">
      <c r="A38" s="242" t="s">
        <v>608</v>
      </c>
      <c r="B38" s="242" t="s">
        <v>609</v>
      </c>
      <c r="C38" s="242" t="s">
        <v>171</v>
      </c>
      <c r="D38" s="229" t="s">
        <v>0</v>
      </c>
      <c r="E38" s="232">
        <v>43</v>
      </c>
    </row>
    <row r="39" spans="1:5" s="28" customFormat="1" x14ac:dyDescent="0.25">
      <c r="A39" s="242" t="s">
        <v>634</v>
      </c>
      <c r="B39" s="242" t="s">
        <v>635</v>
      </c>
      <c r="C39" s="242" t="s">
        <v>164</v>
      </c>
      <c r="D39" s="229" t="s">
        <v>24</v>
      </c>
      <c r="E39" s="233">
        <v>43</v>
      </c>
    </row>
    <row r="40" spans="1:5" s="28" customFormat="1" x14ac:dyDescent="0.25">
      <c r="A40" s="242" t="s">
        <v>645</v>
      </c>
      <c r="B40" s="242" t="s">
        <v>524</v>
      </c>
      <c r="C40" s="242" t="s">
        <v>171</v>
      </c>
      <c r="D40" s="229" t="s">
        <v>24</v>
      </c>
      <c r="E40" s="233">
        <v>43</v>
      </c>
    </row>
    <row r="41" spans="1:5" s="28" customFormat="1" x14ac:dyDescent="0.25">
      <c r="A41" s="242" t="s">
        <v>650</v>
      </c>
      <c r="B41" s="242" t="s">
        <v>651</v>
      </c>
      <c r="C41" s="242" t="s">
        <v>124</v>
      </c>
      <c r="D41" s="229" t="s">
        <v>24</v>
      </c>
      <c r="E41" s="233">
        <v>43</v>
      </c>
    </row>
    <row r="42" spans="1:5" s="28" customFormat="1" x14ac:dyDescent="0.25">
      <c r="A42" s="242" t="s">
        <v>659</v>
      </c>
      <c r="B42" s="242" t="s">
        <v>660</v>
      </c>
      <c r="C42" s="242" t="s">
        <v>116</v>
      </c>
      <c r="D42" s="229" t="s">
        <v>24</v>
      </c>
      <c r="E42" s="233">
        <v>43</v>
      </c>
    </row>
    <row r="43" spans="1:5" s="28" customFormat="1" x14ac:dyDescent="0.25">
      <c r="A43" s="242" t="s">
        <v>679</v>
      </c>
      <c r="B43" s="242" t="s">
        <v>680</v>
      </c>
      <c r="C43" s="242" t="s">
        <v>113</v>
      </c>
      <c r="D43" s="229" t="s">
        <v>24</v>
      </c>
      <c r="E43" s="233">
        <v>43</v>
      </c>
    </row>
    <row r="44" spans="1:5" s="28" customFormat="1" x14ac:dyDescent="0.25">
      <c r="A44" s="242" t="s">
        <v>688</v>
      </c>
      <c r="B44" s="242" t="s">
        <v>689</v>
      </c>
      <c r="C44" s="242" t="s">
        <v>120</v>
      </c>
      <c r="D44" s="229" t="s">
        <v>25</v>
      </c>
      <c r="E44" s="233">
        <v>43</v>
      </c>
    </row>
    <row r="45" spans="1:5" s="28" customFormat="1" x14ac:dyDescent="0.25">
      <c r="A45" s="242" t="s">
        <v>717</v>
      </c>
      <c r="B45" s="242" t="s">
        <v>718</v>
      </c>
      <c r="C45" s="242" t="s">
        <v>157</v>
      </c>
      <c r="D45" s="229" t="s">
        <v>25</v>
      </c>
      <c r="E45" s="233">
        <v>43</v>
      </c>
    </row>
    <row r="46" spans="1:5" s="28" customFormat="1" x14ac:dyDescent="0.25">
      <c r="A46" s="242" t="s">
        <v>743</v>
      </c>
      <c r="B46" s="242" t="s">
        <v>744</v>
      </c>
      <c r="C46" s="242" t="s">
        <v>164</v>
      </c>
      <c r="D46" s="229" t="s">
        <v>25</v>
      </c>
      <c r="E46" s="232">
        <v>43</v>
      </c>
    </row>
    <row r="47" spans="1:5" s="28" customFormat="1" x14ac:dyDescent="0.25">
      <c r="A47" s="242" t="s">
        <v>746</v>
      </c>
      <c r="B47" s="242" t="s">
        <v>747</v>
      </c>
      <c r="C47" s="242" t="s">
        <v>181</v>
      </c>
      <c r="D47" s="229" t="s">
        <v>25</v>
      </c>
      <c r="E47" s="232">
        <v>43</v>
      </c>
    </row>
    <row r="48" spans="1:5" s="28" customFormat="1" x14ac:dyDescent="0.25">
      <c r="A48" s="242" t="s">
        <v>755</v>
      </c>
      <c r="B48" s="242" t="s">
        <v>756</v>
      </c>
      <c r="C48" s="242" t="s">
        <v>153</v>
      </c>
      <c r="D48" s="229" t="s">
        <v>26</v>
      </c>
      <c r="E48" s="232">
        <v>43</v>
      </c>
    </row>
    <row r="49" spans="1:5" s="28" customFormat="1" x14ac:dyDescent="0.25">
      <c r="A49" s="242" t="s">
        <v>786</v>
      </c>
      <c r="B49" s="242" t="s">
        <v>578</v>
      </c>
      <c r="C49" s="242" t="s">
        <v>146</v>
      </c>
      <c r="D49" s="229" t="s">
        <v>26</v>
      </c>
      <c r="E49" s="232">
        <v>43</v>
      </c>
    </row>
    <row r="50" spans="1:5" x14ac:dyDescent="0.25">
      <c r="A50" s="242" t="s">
        <v>817</v>
      </c>
      <c r="B50" s="242" t="s">
        <v>818</v>
      </c>
      <c r="C50" s="242" t="s">
        <v>113</v>
      </c>
      <c r="D50" s="229" t="s">
        <v>26</v>
      </c>
      <c r="E50" s="232">
        <v>43</v>
      </c>
    </row>
    <row r="51" spans="1:5" s="28" customFormat="1" x14ac:dyDescent="0.25">
      <c r="A51" s="111" t="s">
        <v>126</v>
      </c>
      <c r="B51" s="111" t="s">
        <v>127</v>
      </c>
      <c r="C51" s="111" t="s">
        <v>128</v>
      </c>
      <c r="D51" s="26" t="s">
        <v>16</v>
      </c>
      <c r="E51" s="28">
        <v>42</v>
      </c>
    </row>
    <row r="52" spans="1:5" x14ac:dyDescent="0.25">
      <c r="A52" s="111" t="s">
        <v>155</v>
      </c>
      <c r="B52" s="111" t="s">
        <v>156</v>
      </c>
      <c r="C52" s="111" t="s">
        <v>157</v>
      </c>
      <c r="D52" s="26" t="s">
        <v>16</v>
      </c>
      <c r="E52" s="28">
        <v>42</v>
      </c>
    </row>
    <row r="53" spans="1:5" s="28" customFormat="1" x14ac:dyDescent="0.25">
      <c r="A53" s="111" t="s">
        <v>183</v>
      </c>
      <c r="B53" s="111" t="s">
        <v>184</v>
      </c>
      <c r="C53" s="111" t="s">
        <v>124</v>
      </c>
      <c r="D53" s="26" t="s">
        <v>16</v>
      </c>
      <c r="E53" s="28">
        <v>42</v>
      </c>
    </row>
    <row r="54" spans="1:5" s="28" customFormat="1" x14ac:dyDescent="0.25">
      <c r="A54" s="111" t="s">
        <v>198</v>
      </c>
      <c r="B54" s="111" t="s">
        <v>199</v>
      </c>
      <c r="C54" s="111" t="s">
        <v>181</v>
      </c>
      <c r="D54" s="26" t="s">
        <v>19</v>
      </c>
      <c r="E54" s="28">
        <v>42</v>
      </c>
    </row>
    <row r="55" spans="1:5" s="28" customFormat="1" x14ac:dyDescent="0.25">
      <c r="A55" s="111" t="s">
        <v>208</v>
      </c>
      <c r="B55" s="111" t="s">
        <v>209</v>
      </c>
      <c r="C55" s="111" t="s">
        <v>203</v>
      </c>
      <c r="D55" s="26" t="s">
        <v>19</v>
      </c>
      <c r="E55" s="28">
        <v>42</v>
      </c>
    </row>
    <row r="56" spans="1:5" s="28" customFormat="1" x14ac:dyDescent="0.25">
      <c r="A56" s="111" t="s">
        <v>248</v>
      </c>
      <c r="B56" s="111" t="s">
        <v>249</v>
      </c>
      <c r="C56" s="111" t="s">
        <v>164</v>
      </c>
      <c r="D56" s="26" t="s">
        <v>19</v>
      </c>
      <c r="E56" s="28">
        <v>42</v>
      </c>
    </row>
    <row r="57" spans="1:5" s="28" customFormat="1" x14ac:dyDescent="0.25">
      <c r="A57" s="111" t="s">
        <v>254</v>
      </c>
      <c r="B57" s="111" t="s">
        <v>255</v>
      </c>
      <c r="C57" s="111" t="s">
        <v>120</v>
      </c>
      <c r="D57" s="26" t="s">
        <v>19</v>
      </c>
      <c r="E57" s="28">
        <v>42</v>
      </c>
    </row>
    <row r="58" spans="1:5" s="28" customFormat="1" x14ac:dyDescent="0.25">
      <c r="A58" s="111" t="s">
        <v>262</v>
      </c>
      <c r="B58" s="111" t="s">
        <v>263</v>
      </c>
      <c r="C58" s="111" t="s">
        <v>171</v>
      </c>
      <c r="D58" s="26" t="s">
        <v>19</v>
      </c>
      <c r="E58" s="28">
        <v>42</v>
      </c>
    </row>
    <row r="59" spans="1:5" s="28" customFormat="1" x14ac:dyDescent="0.25">
      <c r="A59" s="111" t="s">
        <v>276</v>
      </c>
      <c r="B59" s="111" t="s">
        <v>277</v>
      </c>
      <c r="C59" s="111" t="s">
        <v>181</v>
      </c>
      <c r="D59" s="26" t="s">
        <v>20</v>
      </c>
      <c r="E59" s="28">
        <v>42</v>
      </c>
    </row>
    <row r="60" spans="1:5" s="28" customFormat="1" x14ac:dyDescent="0.25">
      <c r="A60" s="111" t="s">
        <v>329</v>
      </c>
      <c r="B60" s="111" t="s">
        <v>330</v>
      </c>
      <c r="C60" s="111" t="s">
        <v>113</v>
      </c>
      <c r="D60" s="26" t="s">
        <v>20</v>
      </c>
      <c r="E60" s="28">
        <v>42</v>
      </c>
    </row>
    <row r="61" spans="1:5" s="28" customFormat="1" x14ac:dyDescent="0.25">
      <c r="A61" s="111" t="s">
        <v>346</v>
      </c>
      <c r="B61" s="111" t="s">
        <v>347</v>
      </c>
      <c r="C61" s="111" t="s">
        <v>348</v>
      </c>
      <c r="D61" s="26" t="s">
        <v>21</v>
      </c>
      <c r="E61" s="28">
        <v>42</v>
      </c>
    </row>
    <row r="62" spans="1:5" s="28" customFormat="1" x14ac:dyDescent="0.25">
      <c r="A62" s="111" t="s">
        <v>385</v>
      </c>
      <c r="B62" s="111" t="s">
        <v>386</v>
      </c>
      <c r="C62" s="111" t="s">
        <v>132</v>
      </c>
      <c r="D62" s="26" t="s">
        <v>21</v>
      </c>
      <c r="E62" s="28">
        <v>42</v>
      </c>
    </row>
    <row r="63" spans="1:5" s="28" customFormat="1" x14ac:dyDescent="0.25">
      <c r="A63" s="111" t="s">
        <v>427</v>
      </c>
      <c r="B63" s="111" t="s">
        <v>131</v>
      </c>
      <c r="C63" s="111" t="s">
        <v>203</v>
      </c>
      <c r="D63" s="26" t="s">
        <v>22</v>
      </c>
      <c r="E63" s="28">
        <v>42</v>
      </c>
    </row>
    <row r="64" spans="1:5" s="28" customFormat="1" x14ac:dyDescent="0.25">
      <c r="A64" s="111" t="s">
        <v>432</v>
      </c>
      <c r="B64" s="111" t="s">
        <v>433</v>
      </c>
      <c r="C64" s="111" t="s">
        <v>124</v>
      </c>
      <c r="D64" s="26" t="s">
        <v>22</v>
      </c>
      <c r="E64" s="28">
        <v>42</v>
      </c>
    </row>
    <row r="65" spans="1:5" s="28" customFormat="1" x14ac:dyDescent="0.25">
      <c r="A65" s="111" t="s">
        <v>460</v>
      </c>
      <c r="B65" s="111" t="s">
        <v>315</v>
      </c>
      <c r="C65" s="111" t="s">
        <v>221</v>
      </c>
      <c r="D65" s="26" t="s">
        <v>22</v>
      </c>
      <c r="E65" s="28">
        <v>42</v>
      </c>
    </row>
    <row r="66" spans="1:5" s="28" customFormat="1" x14ac:dyDescent="0.25">
      <c r="A66" s="111" t="s">
        <v>555</v>
      </c>
      <c r="B66" s="111" t="s">
        <v>404</v>
      </c>
      <c r="C66" s="111" t="s">
        <v>203</v>
      </c>
      <c r="D66" s="26" t="s">
        <v>0</v>
      </c>
      <c r="E66" s="28">
        <v>42</v>
      </c>
    </row>
    <row r="67" spans="1:5" s="28" customFormat="1" x14ac:dyDescent="0.25">
      <c r="A67" s="111" t="s">
        <v>708</v>
      </c>
      <c r="B67" s="111" t="s">
        <v>709</v>
      </c>
      <c r="C67" s="111" t="s">
        <v>120</v>
      </c>
      <c r="D67" s="26" t="s">
        <v>25</v>
      </c>
      <c r="E67" s="30">
        <v>42</v>
      </c>
    </row>
    <row r="68" spans="1:5" s="28" customFormat="1" x14ac:dyDescent="0.25">
      <c r="A68" s="111" t="s">
        <v>734</v>
      </c>
      <c r="B68" s="111" t="s">
        <v>603</v>
      </c>
      <c r="C68" s="111" t="s">
        <v>113</v>
      </c>
      <c r="D68" s="26" t="s">
        <v>25</v>
      </c>
      <c r="E68" s="30">
        <v>42</v>
      </c>
    </row>
    <row r="69" spans="1:5" s="28" customFormat="1" x14ac:dyDescent="0.25">
      <c r="A69" s="111" t="s">
        <v>736</v>
      </c>
      <c r="B69" s="111" t="s">
        <v>737</v>
      </c>
      <c r="C69" s="111" t="s">
        <v>146</v>
      </c>
      <c r="D69" s="26" t="s">
        <v>25</v>
      </c>
      <c r="E69" s="30">
        <v>42</v>
      </c>
    </row>
    <row r="70" spans="1:5" s="28" customFormat="1" x14ac:dyDescent="0.25">
      <c r="A70" s="111" t="s">
        <v>775</v>
      </c>
      <c r="B70" s="111" t="s">
        <v>209</v>
      </c>
      <c r="C70" s="111" t="s">
        <v>149</v>
      </c>
      <c r="D70" s="26" t="s">
        <v>26</v>
      </c>
      <c r="E70" s="28">
        <v>42</v>
      </c>
    </row>
    <row r="71" spans="1:5" s="28" customFormat="1" x14ac:dyDescent="0.25">
      <c r="A71" s="111" t="s">
        <v>791</v>
      </c>
      <c r="B71" s="111" t="s">
        <v>792</v>
      </c>
      <c r="C71" s="111" t="s">
        <v>124</v>
      </c>
      <c r="D71" s="26" t="s">
        <v>26</v>
      </c>
      <c r="E71" s="28">
        <v>42</v>
      </c>
    </row>
    <row r="72" spans="1:5" s="28" customFormat="1" x14ac:dyDescent="0.25">
      <c r="A72" s="111" t="s">
        <v>797</v>
      </c>
      <c r="B72" s="111" t="s">
        <v>798</v>
      </c>
      <c r="C72" s="111" t="s">
        <v>175</v>
      </c>
      <c r="D72" s="26" t="s">
        <v>26</v>
      </c>
      <c r="E72" s="28">
        <v>42</v>
      </c>
    </row>
    <row r="73" spans="1:5" s="28" customFormat="1" x14ac:dyDescent="0.25">
      <c r="A73" s="111" t="s">
        <v>811</v>
      </c>
      <c r="B73" s="111" t="s">
        <v>812</v>
      </c>
      <c r="C73" s="111" t="s">
        <v>113</v>
      </c>
      <c r="D73" s="26" t="s">
        <v>26</v>
      </c>
      <c r="E73" s="28">
        <v>42</v>
      </c>
    </row>
    <row r="74" spans="1:5" s="28" customFormat="1" x14ac:dyDescent="0.25">
      <c r="A74" s="111" t="s">
        <v>107</v>
      </c>
      <c r="B74" s="111" t="s">
        <v>108</v>
      </c>
      <c r="C74" s="111" t="s">
        <v>109</v>
      </c>
      <c r="D74" s="26" t="s">
        <v>16</v>
      </c>
      <c r="E74" s="28">
        <v>41</v>
      </c>
    </row>
    <row r="75" spans="1:5" s="28" customFormat="1" x14ac:dyDescent="0.25">
      <c r="A75" s="111" t="s">
        <v>118</v>
      </c>
      <c r="B75" s="111" t="s">
        <v>119</v>
      </c>
      <c r="C75" s="111" t="s">
        <v>120</v>
      </c>
      <c r="D75" s="26" t="s">
        <v>16</v>
      </c>
      <c r="E75" s="28">
        <v>41</v>
      </c>
    </row>
    <row r="76" spans="1:5" s="28" customFormat="1" x14ac:dyDescent="0.25">
      <c r="A76" s="111" t="s">
        <v>138</v>
      </c>
      <c r="B76" s="111" t="s">
        <v>139</v>
      </c>
      <c r="C76" s="111" t="s">
        <v>113</v>
      </c>
      <c r="D76" s="26" t="s">
        <v>16</v>
      </c>
      <c r="E76" s="28">
        <v>41</v>
      </c>
    </row>
    <row r="77" spans="1:5" s="28" customFormat="1" x14ac:dyDescent="0.25">
      <c r="A77" s="151" t="s">
        <v>821</v>
      </c>
      <c r="B77" s="111" t="s">
        <v>148</v>
      </c>
      <c r="C77" s="111" t="s">
        <v>149</v>
      </c>
      <c r="D77" s="26" t="s">
        <v>16</v>
      </c>
      <c r="E77" s="28">
        <v>41</v>
      </c>
    </row>
    <row r="78" spans="1:5" s="28" customFormat="1" x14ac:dyDescent="0.25">
      <c r="A78" s="111" t="s">
        <v>151</v>
      </c>
      <c r="B78" s="111" t="s">
        <v>152</v>
      </c>
      <c r="C78" s="111" t="s">
        <v>153</v>
      </c>
      <c r="D78" s="26" t="s">
        <v>16</v>
      </c>
      <c r="E78" s="28">
        <v>41</v>
      </c>
    </row>
    <row r="79" spans="1:5" x14ac:dyDescent="0.25">
      <c r="A79" s="111" t="s">
        <v>177</v>
      </c>
      <c r="B79" s="111" t="s">
        <v>178</v>
      </c>
      <c r="C79" s="111" t="s">
        <v>136</v>
      </c>
      <c r="D79" s="26" t="s">
        <v>16</v>
      </c>
      <c r="E79" s="28">
        <v>41</v>
      </c>
    </row>
    <row r="80" spans="1:5" s="28" customFormat="1" x14ac:dyDescent="0.25">
      <c r="A80" s="111" t="s">
        <v>205</v>
      </c>
      <c r="B80" s="111" t="s">
        <v>206</v>
      </c>
      <c r="C80" s="111" t="s">
        <v>124</v>
      </c>
      <c r="D80" s="26" t="s">
        <v>19</v>
      </c>
      <c r="E80" s="28">
        <v>41</v>
      </c>
    </row>
    <row r="81" spans="1:5" s="28" customFormat="1" x14ac:dyDescent="0.25">
      <c r="A81" s="151" t="s">
        <v>232</v>
      </c>
      <c r="B81" s="151" t="s">
        <v>233</v>
      </c>
      <c r="C81" s="151" t="s">
        <v>128</v>
      </c>
      <c r="D81" s="26" t="s">
        <v>19</v>
      </c>
      <c r="E81" s="28">
        <v>41</v>
      </c>
    </row>
    <row r="82" spans="1:5" s="28" customFormat="1" x14ac:dyDescent="0.25">
      <c r="A82" s="111" t="s">
        <v>235</v>
      </c>
      <c r="B82" s="111" t="s">
        <v>236</v>
      </c>
      <c r="C82" s="111" t="s">
        <v>132</v>
      </c>
      <c r="D82" s="26" t="s">
        <v>19</v>
      </c>
      <c r="E82" s="28">
        <v>41</v>
      </c>
    </row>
    <row r="83" spans="1:5" s="28" customFormat="1" x14ac:dyDescent="0.25">
      <c r="A83" s="111" t="s">
        <v>257</v>
      </c>
      <c r="B83" s="111" t="s">
        <v>258</v>
      </c>
      <c r="C83" s="111" t="s">
        <v>146</v>
      </c>
      <c r="D83" s="26" t="s">
        <v>19</v>
      </c>
      <c r="E83" s="28">
        <v>41</v>
      </c>
    </row>
    <row r="84" spans="1:5" s="28" customFormat="1" x14ac:dyDescent="0.25">
      <c r="A84" s="111" t="s">
        <v>340</v>
      </c>
      <c r="B84" s="111" t="s">
        <v>341</v>
      </c>
      <c r="C84" s="111" t="s">
        <v>181</v>
      </c>
      <c r="D84" s="26" t="s">
        <v>21</v>
      </c>
      <c r="E84" s="28">
        <v>41</v>
      </c>
    </row>
    <row r="85" spans="1:5" s="28" customFormat="1" x14ac:dyDescent="0.25">
      <c r="A85" s="111" t="s">
        <v>343</v>
      </c>
      <c r="B85" s="111" t="s">
        <v>344</v>
      </c>
      <c r="C85" s="111" t="s">
        <v>124</v>
      </c>
      <c r="D85" s="26" t="s">
        <v>21</v>
      </c>
      <c r="E85" s="28">
        <v>41</v>
      </c>
    </row>
    <row r="86" spans="1:5" s="28" customFormat="1" x14ac:dyDescent="0.25">
      <c r="A86" s="111" t="s">
        <v>368</v>
      </c>
      <c r="B86" s="111" t="s">
        <v>180</v>
      </c>
      <c r="C86" s="111" t="s">
        <v>120</v>
      </c>
      <c r="D86" s="26" t="s">
        <v>21</v>
      </c>
      <c r="E86" s="28">
        <v>41</v>
      </c>
    </row>
    <row r="87" spans="1:5" s="28" customFormat="1" x14ac:dyDescent="0.25">
      <c r="A87" s="111" t="s">
        <v>388</v>
      </c>
      <c r="B87" s="111" t="s">
        <v>389</v>
      </c>
      <c r="C87" s="111" t="s">
        <v>153</v>
      </c>
      <c r="D87" s="26" t="s">
        <v>21</v>
      </c>
      <c r="E87" s="28">
        <v>41</v>
      </c>
    </row>
    <row r="88" spans="1:5" s="28" customFormat="1" x14ac:dyDescent="0.25">
      <c r="A88" s="111" t="s">
        <v>397</v>
      </c>
      <c r="B88" s="111" t="s">
        <v>398</v>
      </c>
      <c r="C88" s="111" t="s">
        <v>221</v>
      </c>
      <c r="D88" s="26" t="s">
        <v>21</v>
      </c>
      <c r="E88" s="28">
        <v>41</v>
      </c>
    </row>
    <row r="89" spans="1:5" s="28" customFormat="1" x14ac:dyDescent="0.25">
      <c r="A89" s="111" t="s">
        <v>400</v>
      </c>
      <c r="B89" s="111" t="s">
        <v>401</v>
      </c>
      <c r="C89" s="111" t="s">
        <v>128</v>
      </c>
      <c r="D89" s="26" t="s">
        <v>21</v>
      </c>
      <c r="E89" s="28">
        <v>41</v>
      </c>
    </row>
    <row r="90" spans="1:5" s="28" customFormat="1" x14ac:dyDescent="0.25">
      <c r="A90" s="111" t="s">
        <v>406</v>
      </c>
      <c r="B90" s="111" t="s">
        <v>407</v>
      </c>
      <c r="C90" s="111" t="s">
        <v>203</v>
      </c>
      <c r="D90" s="26" t="s">
        <v>21</v>
      </c>
      <c r="E90" s="28">
        <v>41</v>
      </c>
    </row>
    <row r="91" spans="1:5" s="28" customFormat="1" x14ac:dyDescent="0.25">
      <c r="A91" s="111" t="s">
        <v>424</v>
      </c>
      <c r="B91" s="111" t="s">
        <v>425</v>
      </c>
      <c r="C91" s="111" t="s">
        <v>240</v>
      </c>
      <c r="D91" s="26" t="s">
        <v>22</v>
      </c>
      <c r="E91" s="28">
        <v>41</v>
      </c>
    </row>
    <row r="92" spans="1:5" s="28" customFormat="1" x14ac:dyDescent="0.25">
      <c r="A92" s="111" t="s">
        <v>452</v>
      </c>
      <c r="B92" s="111" t="s">
        <v>318</v>
      </c>
      <c r="C92" s="111" t="s">
        <v>181</v>
      </c>
      <c r="D92" s="26" t="s">
        <v>22</v>
      </c>
      <c r="E92" s="28">
        <v>41</v>
      </c>
    </row>
    <row r="93" spans="1:5" s="28" customFormat="1" x14ac:dyDescent="0.25">
      <c r="A93" s="111" t="s">
        <v>463</v>
      </c>
      <c r="B93" s="111" t="s">
        <v>464</v>
      </c>
      <c r="C93" s="111" t="s">
        <v>171</v>
      </c>
      <c r="D93" s="26" t="s">
        <v>22</v>
      </c>
      <c r="E93" s="28">
        <v>41</v>
      </c>
    </row>
    <row r="94" spans="1:5" s="28" customFormat="1" x14ac:dyDescent="0.25">
      <c r="A94" s="111" t="s">
        <v>483</v>
      </c>
      <c r="B94" s="111" t="s">
        <v>484</v>
      </c>
      <c r="C94" s="111" t="s">
        <v>113</v>
      </c>
      <c r="D94" s="26" t="s">
        <v>23</v>
      </c>
      <c r="E94" s="28">
        <v>41</v>
      </c>
    </row>
    <row r="95" spans="1:5" s="28" customFormat="1" x14ac:dyDescent="0.25">
      <c r="A95" s="111" t="s">
        <v>494</v>
      </c>
      <c r="B95" s="111" t="s">
        <v>495</v>
      </c>
      <c r="C95" s="111" t="s">
        <v>203</v>
      </c>
      <c r="D95" s="26" t="s">
        <v>23</v>
      </c>
      <c r="E95" s="28">
        <v>41</v>
      </c>
    </row>
    <row r="96" spans="1:5" s="28" customFormat="1" x14ac:dyDescent="0.25">
      <c r="A96" s="111" t="s">
        <v>526</v>
      </c>
      <c r="B96" s="111" t="s">
        <v>527</v>
      </c>
      <c r="C96" s="111" t="s">
        <v>221</v>
      </c>
      <c r="D96" s="26" t="s">
        <v>23</v>
      </c>
      <c r="E96" s="28">
        <v>41</v>
      </c>
    </row>
    <row r="97" spans="1:5" s="28" customFormat="1" x14ac:dyDescent="0.25">
      <c r="A97" s="111" t="s">
        <v>557</v>
      </c>
      <c r="B97" s="111" t="s">
        <v>558</v>
      </c>
      <c r="C97" s="111" t="s">
        <v>136</v>
      </c>
      <c r="D97" s="26" t="s">
        <v>0</v>
      </c>
      <c r="E97" s="28">
        <v>41</v>
      </c>
    </row>
    <row r="98" spans="1:5" s="28" customFormat="1" x14ac:dyDescent="0.25">
      <c r="A98" s="111" t="s">
        <v>591</v>
      </c>
      <c r="B98" s="111" t="s">
        <v>592</v>
      </c>
      <c r="C98" s="111" t="s">
        <v>164</v>
      </c>
      <c r="D98" s="26" t="s">
        <v>0</v>
      </c>
      <c r="E98" s="28">
        <v>41</v>
      </c>
    </row>
    <row r="99" spans="1:5" s="28" customFormat="1" x14ac:dyDescent="0.25">
      <c r="A99" s="151" t="s">
        <v>656</v>
      </c>
      <c r="B99" s="151" t="s">
        <v>657</v>
      </c>
      <c r="C99" s="151" t="s">
        <v>136</v>
      </c>
      <c r="D99" s="26" t="s">
        <v>24</v>
      </c>
      <c r="E99" s="30">
        <v>41</v>
      </c>
    </row>
    <row r="100" spans="1:5" s="28" customFormat="1" x14ac:dyDescent="0.25">
      <c r="A100" s="111" t="s">
        <v>691</v>
      </c>
      <c r="B100" s="111" t="s">
        <v>692</v>
      </c>
      <c r="C100" s="111" t="s">
        <v>146</v>
      </c>
      <c r="D100" s="26" t="s">
        <v>25</v>
      </c>
      <c r="E100" s="30">
        <v>41</v>
      </c>
    </row>
    <row r="101" spans="1:5" s="28" customFormat="1" x14ac:dyDescent="0.25">
      <c r="A101" s="111" t="s">
        <v>702</v>
      </c>
      <c r="B101" s="111" t="s">
        <v>703</v>
      </c>
      <c r="C101" s="111" t="s">
        <v>128</v>
      </c>
      <c r="D101" s="26" t="s">
        <v>25</v>
      </c>
      <c r="E101" s="30">
        <v>41</v>
      </c>
    </row>
    <row r="102" spans="1:5" s="28" customFormat="1" x14ac:dyDescent="0.25">
      <c r="A102" s="111" t="s">
        <v>725</v>
      </c>
      <c r="B102" s="111" t="s">
        <v>726</v>
      </c>
      <c r="C102" s="111" t="s">
        <v>124</v>
      </c>
      <c r="D102" s="26" t="s">
        <v>25</v>
      </c>
      <c r="E102" s="30">
        <v>41</v>
      </c>
    </row>
    <row r="103" spans="1:5" s="28" customFormat="1" x14ac:dyDescent="0.25">
      <c r="A103" s="111" t="s">
        <v>752</v>
      </c>
      <c r="B103" s="111" t="s">
        <v>753</v>
      </c>
      <c r="C103" s="111" t="s">
        <v>181</v>
      </c>
      <c r="D103" s="26" t="s">
        <v>25</v>
      </c>
      <c r="E103" s="28">
        <v>41</v>
      </c>
    </row>
    <row r="104" spans="1:5" s="28" customFormat="1" x14ac:dyDescent="0.25">
      <c r="A104" s="111" t="s">
        <v>800</v>
      </c>
      <c r="B104" s="111" t="s">
        <v>307</v>
      </c>
      <c r="C104" s="111" t="s">
        <v>124</v>
      </c>
      <c r="D104" s="26" t="s">
        <v>26</v>
      </c>
      <c r="E104" s="28">
        <v>41</v>
      </c>
    </row>
    <row r="105" spans="1:5" s="28" customFormat="1" x14ac:dyDescent="0.25">
      <c r="A105" s="111" t="s">
        <v>169</v>
      </c>
      <c r="B105" s="111" t="s">
        <v>170</v>
      </c>
      <c r="C105" s="111" t="s">
        <v>171</v>
      </c>
      <c r="D105" s="26" t="s">
        <v>16</v>
      </c>
      <c r="E105" s="28">
        <v>40</v>
      </c>
    </row>
    <row r="106" spans="1:5" x14ac:dyDescent="0.25">
      <c r="A106" s="111" t="s">
        <v>192</v>
      </c>
      <c r="B106" s="111" t="s">
        <v>193</v>
      </c>
      <c r="C106" s="111" t="s">
        <v>136</v>
      </c>
      <c r="D106" s="26" t="s">
        <v>19</v>
      </c>
      <c r="E106" s="28">
        <v>40</v>
      </c>
    </row>
    <row r="107" spans="1:5" s="28" customFormat="1" x14ac:dyDescent="0.25">
      <c r="A107" s="151" t="s">
        <v>219</v>
      </c>
      <c r="B107" s="151" t="s">
        <v>220</v>
      </c>
      <c r="C107" s="151" t="s">
        <v>221</v>
      </c>
      <c r="D107" s="26" t="s">
        <v>19</v>
      </c>
      <c r="E107" s="28">
        <v>40</v>
      </c>
    </row>
    <row r="108" spans="1:5" s="28" customFormat="1" x14ac:dyDescent="0.25">
      <c r="A108" s="111" t="s">
        <v>292</v>
      </c>
      <c r="B108" s="111" t="s">
        <v>293</v>
      </c>
      <c r="C108" s="111" t="s">
        <v>120</v>
      </c>
      <c r="D108" s="26" t="s">
        <v>20</v>
      </c>
      <c r="E108" s="28">
        <v>40</v>
      </c>
    </row>
    <row r="109" spans="1:5" s="28" customFormat="1" x14ac:dyDescent="0.25">
      <c r="A109" s="111" t="s">
        <v>311</v>
      </c>
      <c r="B109" s="111" t="s">
        <v>312</v>
      </c>
      <c r="C109" s="111" t="s">
        <v>136</v>
      </c>
      <c r="D109" s="26" t="s">
        <v>20</v>
      </c>
      <c r="E109" s="28">
        <v>40</v>
      </c>
    </row>
    <row r="110" spans="1:5" s="28" customFormat="1" x14ac:dyDescent="0.25">
      <c r="A110" s="111" t="s">
        <v>332</v>
      </c>
      <c r="B110" s="111" t="s">
        <v>333</v>
      </c>
      <c r="C110" s="111" t="s">
        <v>181</v>
      </c>
      <c r="D110" s="26" t="s">
        <v>20</v>
      </c>
      <c r="E110" s="28">
        <v>40</v>
      </c>
    </row>
    <row r="111" spans="1:5" s="28" customFormat="1" x14ac:dyDescent="0.25">
      <c r="A111" s="111" t="s">
        <v>356</v>
      </c>
      <c r="B111" s="111" t="s">
        <v>357</v>
      </c>
      <c r="C111" s="111" t="s">
        <v>221</v>
      </c>
      <c r="D111" s="26" t="s">
        <v>21</v>
      </c>
      <c r="E111" s="28">
        <v>40</v>
      </c>
    </row>
    <row r="112" spans="1:5" s="28" customFormat="1" x14ac:dyDescent="0.25">
      <c r="A112" s="111" t="s">
        <v>418</v>
      </c>
      <c r="B112" s="111" t="s">
        <v>419</v>
      </c>
      <c r="C112" s="111" t="s">
        <v>157</v>
      </c>
      <c r="D112" s="26" t="s">
        <v>22</v>
      </c>
      <c r="E112" s="28">
        <v>40</v>
      </c>
    </row>
    <row r="113" spans="1:5" s="28" customFormat="1" x14ac:dyDescent="0.25">
      <c r="A113" s="111" t="s">
        <v>472</v>
      </c>
      <c r="B113" s="111" t="s">
        <v>473</v>
      </c>
      <c r="C113" s="111" t="s">
        <v>171</v>
      </c>
      <c r="D113" s="26" t="s">
        <v>22</v>
      </c>
      <c r="E113" s="28">
        <v>40</v>
      </c>
    </row>
    <row r="114" spans="1:5" s="28" customFormat="1" x14ac:dyDescent="0.25">
      <c r="A114" s="111" t="s">
        <v>478</v>
      </c>
      <c r="B114" s="111" t="s">
        <v>304</v>
      </c>
      <c r="C114" s="111" t="s">
        <v>128</v>
      </c>
      <c r="D114" s="26" t="s">
        <v>22</v>
      </c>
      <c r="E114" s="28">
        <v>40</v>
      </c>
    </row>
    <row r="115" spans="1:5" s="28" customFormat="1" x14ac:dyDescent="0.25">
      <c r="A115" s="111" t="s">
        <v>538</v>
      </c>
      <c r="B115" s="111" t="s">
        <v>539</v>
      </c>
      <c r="C115" s="111" t="s">
        <v>132</v>
      </c>
      <c r="D115" s="26" t="s">
        <v>23</v>
      </c>
      <c r="E115" s="28">
        <v>40</v>
      </c>
    </row>
    <row r="116" spans="1:5" s="28" customFormat="1" x14ac:dyDescent="0.25">
      <c r="A116" s="111" t="s">
        <v>560</v>
      </c>
      <c r="B116" s="111" t="s">
        <v>561</v>
      </c>
      <c r="C116" s="111" t="s">
        <v>146</v>
      </c>
      <c r="D116" s="26" t="s">
        <v>0</v>
      </c>
      <c r="E116" s="28">
        <v>40</v>
      </c>
    </row>
    <row r="117" spans="1:5" s="28" customFormat="1" x14ac:dyDescent="0.25">
      <c r="A117" s="111" t="s">
        <v>580</v>
      </c>
      <c r="B117" s="111" t="s">
        <v>581</v>
      </c>
      <c r="C117" s="111" t="s">
        <v>171</v>
      </c>
      <c r="D117" s="26" t="s">
        <v>0</v>
      </c>
      <c r="E117" s="28">
        <v>40</v>
      </c>
    </row>
    <row r="118" spans="1:5" s="28" customFormat="1" x14ac:dyDescent="0.25">
      <c r="A118" s="111" t="s">
        <v>597</v>
      </c>
      <c r="B118" s="111" t="s">
        <v>598</v>
      </c>
      <c r="C118" s="111" t="s">
        <v>203</v>
      </c>
      <c r="D118" s="26" t="s">
        <v>0</v>
      </c>
      <c r="E118" s="28">
        <v>40</v>
      </c>
    </row>
    <row r="119" spans="1:5" s="28" customFormat="1" x14ac:dyDescent="0.25">
      <c r="A119" s="111" t="s">
        <v>777</v>
      </c>
      <c r="B119" s="111" t="s">
        <v>778</v>
      </c>
      <c r="C119" s="111" t="s">
        <v>128</v>
      </c>
      <c r="D119" s="26" t="s">
        <v>26</v>
      </c>
      <c r="E119" s="28">
        <v>40</v>
      </c>
    </row>
    <row r="120" spans="1:5" s="28" customFormat="1" x14ac:dyDescent="0.25">
      <c r="A120" s="111" t="s">
        <v>780</v>
      </c>
      <c r="B120" s="111" t="s">
        <v>781</v>
      </c>
      <c r="C120" s="111" t="s">
        <v>120</v>
      </c>
      <c r="D120" s="26" t="s">
        <v>26</v>
      </c>
      <c r="E120" s="28">
        <v>40</v>
      </c>
    </row>
    <row r="121" spans="1:5" s="28" customFormat="1" x14ac:dyDescent="0.25">
      <c r="A121" s="111" t="s">
        <v>783</v>
      </c>
      <c r="B121" s="111" t="s">
        <v>784</v>
      </c>
      <c r="C121" s="111" t="s">
        <v>146</v>
      </c>
      <c r="D121" s="26" t="s">
        <v>26</v>
      </c>
      <c r="E121" s="28">
        <v>40</v>
      </c>
    </row>
    <row r="122" spans="1:5" s="28" customFormat="1" x14ac:dyDescent="0.25">
      <c r="A122" s="111" t="s">
        <v>802</v>
      </c>
      <c r="B122" s="111" t="s">
        <v>803</v>
      </c>
      <c r="C122" s="111" t="s">
        <v>181</v>
      </c>
      <c r="D122" s="26" t="s">
        <v>26</v>
      </c>
      <c r="E122" s="28">
        <v>40</v>
      </c>
    </row>
    <row r="123" spans="1:5" s="28" customFormat="1" x14ac:dyDescent="0.25">
      <c r="A123" s="111" t="s">
        <v>111</v>
      </c>
      <c r="B123" s="111" t="s">
        <v>112</v>
      </c>
      <c r="C123" s="111" t="s">
        <v>113</v>
      </c>
      <c r="D123" s="26" t="s">
        <v>16</v>
      </c>
      <c r="E123" s="28">
        <v>39</v>
      </c>
    </row>
    <row r="124" spans="1:5" s="28" customFormat="1" x14ac:dyDescent="0.25">
      <c r="A124" s="111" t="s">
        <v>186</v>
      </c>
      <c r="B124" s="111" t="s">
        <v>187</v>
      </c>
      <c r="C124" s="111" t="s">
        <v>113</v>
      </c>
      <c r="D124" s="26" t="s">
        <v>16</v>
      </c>
      <c r="E124" s="89">
        <v>39</v>
      </c>
    </row>
    <row r="125" spans="1:5" s="28" customFormat="1" x14ac:dyDescent="0.25">
      <c r="A125" s="111" t="s">
        <v>189</v>
      </c>
      <c r="B125" s="111" t="s">
        <v>190</v>
      </c>
      <c r="C125" s="111" t="s">
        <v>113</v>
      </c>
      <c r="D125" s="26" t="s">
        <v>19</v>
      </c>
      <c r="E125" s="28">
        <v>39</v>
      </c>
    </row>
    <row r="126" spans="1:5" s="28" customFormat="1" x14ac:dyDescent="0.25">
      <c r="A126" s="111" t="s">
        <v>201</v>
      </c>
      <c r="B126" s="111" t="s">
        <v>202</v>
      </c>
      <c r="C126" s="111" t="s">
        <v>203</v>
      </c>
      <c r="D126" s="26" t="s">
        <v>19</v>
      </c>
      <c r="E126" s="28">
        <v>39</v>
      </c>
    </row>
    <row r="127" spans="1:5" s="28" customFormat="1" x14ac:dyDescent="0.25">
      <c r="A127" s="151" t="s">
        <v>300</v>
      </c>
      <c r="B127" s="111" t="s">
        <v>301</v>
      </c>
      <c r="C127" s="111" t="s">
        <v>153</v>
      </c>
      <c r="D127" s="26" t="s">
        <v>20</v>
      </c>
      <c r="E127" s="28">
        <v>39</v>
      </c>
    </row>
    <row r="128" spans="1:5" s="28" customFormat="1" x14ac:dyDescent="0.25">
      <c r="A128" s="111" t="s">
        <v>303</v>
      </c>
      <c r="B128" s="111" t="s">
        <v>304</v>
      </c>
      <c r="C128" s="111" t="s">
        <v>124</v>
      </c>
      <c r="D128" s="26" t="s">
        <v>20</v>
      </c>
      <c r="E128" s="28">
        <v>39</v>
      </c>
    </row>
    <row r="129" spans="1:5" s="28" customFormat="1" x14ac:dyDescent="0.25">
      <c r="A129" s="111" t="s">
        <v>326</v>
      </c>
      <c r="B129" s="111" t="s">
        <v>327</v>
      </c>
      <c r="C129" s="111" t="s">
        <v>196</v>
      </c>
      <c r="D129" s="26" t="s">
        <v>20</v>
      </c>
      <c r="E129" s="28">
        <v>39</v>
      </c>
    </row>
    <row r="130" spans="1:5" s="28" customFormat="1" x14ac:dyDescent="0.25">
      <c r="A130" s="111" t="s">
        <v>350</v>
      </c>
      <c r="B130" s="111" t="s">
        <v>351</v>
      </c>
      <c r="C130" s="111" t="s">
        <v>120</v>
      </c>
      <c r="D130" s="26" t="s">
        <v>21</v>
      </c>
      <c r="E130" s="28">
        <v>39</v>
      </c>
    </row>
    <row r="131" spans="1:5" s="28" customFormat="1" x14ac:dyDescent="0.25">
      <c r="A131" s="111" t="s">
        <v>382</v>
      </c>
      <c r="B131" s="111" t="s">
        <v>383</v>
      </c>
      <c r="C131" s="111" t="s">
        <v>149</v>
      </c>
      <c r="D131" s="26" t="s">
        <v>21</v>
      </c>
      <c r="E131" s="28">
        <v>39</v>
      </c>
    </row>
    <row r="132" spans="1:5" s="28" customFormat="1" x14ac:dyDescent="0.25">
      <c r="A132" s="111" t="s">
        <v>415</v>
      </c>
      <c r="B132" s="111" t="s">
        <v>416</v>
      </c>
      <c r="C132" s="111" t="s">
        <v>181</v>
      </c>
      <c r="D132" s="26" t="s">
        <v>22</v>
      </c>
      <c r="E132" s="28">
        <v>39</v>
      </c>
    </row>
    <row r="133" spans="1:5" s="28" customFormat="1" x14ac:dyDescent="0.25">
      <c r="A133" s="111" t="s">
        <v>429</v>
      </c>
      <c r="B133" s="111" t="s">
        <v>430</v>
      </c>
      <c r="C133" s="111" t="s">
        <v>153</v>
      </c>
      <c r="D133" s="26" t="s">
        <v>22</v>
      </c>
      <c r="E133" s="28">
        <v>39</v>
      </c>
    </row>
    <row r="134" spans="1:5" x14ac:dyDescent="0.25">
      <c r="A134" s="111" t="s">
        <v>466</v>
      </c>
      <c r="B134" s="111" t="s">
        <v>467</v>
      </c>
      <c r="C134" s="111" t="s">
        <v>153</v>
      </c>
      <c r="D134" s="26" t="s">
        <v>22</v>
      </c>
      <c r="E134" s="28">
        <v>39</v>
      </c>
    </row>
    <row r="135" spans="1:5" s="28" customFormat="1" x14ac:dyDescent="0.25">
      <c r="A135" s="111" t="s">
        <v>503</v>
      </c>
      <c r="B135" s="111" t="s">
        <v>211</v>
      </c>
      <c r="C135" s="111" t="s">
        <v>348</v>
      </c>
      <c r="D135" s="26" t="s">
        <v>23</v>
      </c>
      <c r="E135" s="28">
        <v>39</v>
      </c>
    </row>
    <row r="136" spans="1:5" s="28" customFormat="1" x14ac:dyDescent="0.25">
      <c r="A136" s="111" t="s">
        <v>508</v>
      </c>
      <c r="B136" s="111" t="s">
        <v>509</v>
      </c>
      <c r="C136" s="111" t="s">
        <v>181</v>
      </c>
      <c r="D136" s="26" t="s">
        <v>23</v>
      </c>
      <c r="E136" s="28">
        <v>39</v>
      </c>
    </row>
    <row r="137" spans="1:5" s="28" customFormat="1" x14ac:dyDescent="0.25">
      <c r="A137" s="111" t="s">
        <v>523</v>
      </c>
      <c r="B137" s="111" t="s">
        <v>524</v>
      </c>
      <c r="C137" s="111" t="s">
        <v>124</v>
      </c>
      <c r="D137" s="26" t="s">
        <v>23</v>
      </c>
      <c r="E137" s="28">
        <v>39</v>
      </c>
    </row>
    <row r="138" spans="1:5" s="28" customFormat="1" x14ac:dyDescent="0.25">
      <c r="A138" s="111" t="s">
        <v>563</v>
      </c>
      <c r="B138" s="111" t="s">
        <v>564</v>
      </c>
      <c r="C138" s="111" t="s">
        <v>113</v>
      </c>
      <c r="D138" s="26" t="s">
        <v>0</v>
      </c>
      <c r="E138" s="28">
        <v>39</v>
      </c>
    </row>
    <row r="139" spans="1:5" s="28" customFormat="1" x14ac:dyDescent="0.25">
      <c r="A139" s="111" t="s">
        <v>628</v>
      </c>
      <c r="B139" s="111" t="s">
        <v>629</v>
      </c>
      <c r="C139" s="111" t="s">
        <v>481</v>
      </c>
      <c r="D139" s="26" t="s">
        <v>24</v>
      </c>
      <c r="E139" s="30">
        <v>39</v>
      </c>
    </row>
    <row r="140" spans="1:5" s="28" customFormat="1" x14ac:dyDescent="0.25">
      <c r="A140" s="111" t="s">
        <v>662</v>
      </c>
      <c r="B140" s="111" t="s">
        <v>663</v>
      </c>
      <c r="C140" s="111" t="s">
        <v>146</v>
      </c>
      <c r="D140" s="26" t="s">
        <v>24</v>
      </c>
      <c r="E140" s="30">
        <v>39</v>
      </c>
    </row>
    <row r="141" spans="1:5" s="28" customFormat="1" x14ac:dyDescent="0.25">
      <c r="A141" s="111" t="s">
        <v>669</v>
      </c>
      <c r="B141" s="111" t="s">
        <v>670</v>
      </c>
      <c r="C141" s="111" t="s">
        <v>109</v>
      </c>
      <c r="D141" s="26" t="s">
        <v>24</v>
      </c>
      <c r="E141" s="30">
        <v>39</v>
      </c>
    </row>
    <row r="142" spans="1:5" s="28" customFormat="1" x14ac:dyDescent="0.25">
      <c r="A142" s="111" t="s">
        <v>672</v>
      </c>
      <c r="B142" s="111" t="s">
        <v>553</v>
      </c>
      <c r="C142" s="111" t="s">
        <v>153</v>
      </c>
      <c r="D142" s="26" t="s">
        <v>24</v>
      </c>
      <c r="E142" s="30">
        <v>39</v>
      </c>
    </row>
    <row r="143" spans="1:5" s="28" customFormat="1" x14ac:dyDescent="0.25">
      <c r="A143" s="111" t="s">
        <v>682</v>
      </c>
      <c r="B143" s="111" t="s">
        <v>683</v>
      </c>
      <c r="C143" s="111" t="s">
        <v>142</v>
      </c>
      <c r="D143" s="26" t="s">
        <v>24</v>
      </c>
      <c r="E143" s="30">
        <v>39</v>
      </c>
    </row>
    <row r="144" spans="1:5" s="28" customFormat="1" x14ac:dyDescent="0.25">
      <c r="A144" s="111" t="s">
        <v>694</v>
      </c>
      <c r="B144" s="111" t="s">
        <v>695</v>
      </c>
      <c r="C144" s="111" t="s">
        <v>175</v>
      </c>
      <c r="D144" s="26" t="s">
        <v>25</v>
      </c>
      <c r="E144" s="30">
        <v>39</v>
      </c>
    </row>
    <row r="145" spans="1:5" s="28" customFormat="1" x14ac:dyDescent="0.25">
      <c r="A145" s="111" t="s">
        <v>697</v>
      </c>
      <c r="B145" s="111" t="s">
        <v>512</v>
      </c>
      <c r="C145" s="111" t="s">
        <v>109</v>
      </c>
      <c r="D145" s="26" t="s">
        <v>25</v>
      </c>
      <c r="E145" s="30">
        <v>39</v>
      </c>
    </row>
    <row r="146" spans="1:5" s="28" customFormat="1" x14ac:dyDescent="0.25">
      <c r="A146" s="111" t="s">
        <v>711</v>
      </c>
      <c r="B146" s="111" t="s">
        <v>712</v>
      </c>
      <c r="C146" s="111" t="s">
        <v>132</v>
      </c>
      <c r="D146" s="26" t="s">
        <v>25</v>
      </c>
      <c r="E146" s="30">
        <v>39</v>
      </c>
    </row>
    <row r="147" spans="1:5" s="28" customFormat="1" x14ac:dyDescent="0.25">
      <c r="A147" s="111" t="s">
        <v>714</v>
      </c>
      <c r="B147" s="111" t="s">
        <v>715</v>
      </c>
      <c r="C147" s="111" t="s">
        <v>113</v>
      </c>
      <c r="D147" s="26" t="s">
        <v>25</v>
      </c>
      <c r="E147" s="30">
        <v>39</v>
      </c>
    </row>
    <row r="148" spans="1:5" s="28" customFormat="1" x14ac:dyDescent="0.25">
      <c r="A148" s="111" t="s">
        <v>227</v>
      </c>
      <c r="B148" s="111" t="s">
        <v>739</v>
      </c>
      <c r="C148" s="111" t="s">
        <v>136</v>
      </c>
      <c r="D148" s="26" t="s">
        <v>25</v>
      </c>
      <c r="E148" s="90">
        <v>39</v>
      </c>
    </row>
    <row r="149" spans="1:5" s="28" customFormat="1" x14ac:dyDescent="0.25">
      <c r="A149" s="111" t="s">
        <v>741</v>
      </c>
      <c r="B149" s="111" t="s">
        <v>301</v>
      </c>
      <c r="C149" s="111" t="s">
        <v>153</v>
      </c>
      <c r="D149" s="26" t="s">
        <v>25</v>
      </c>
      <c r="E149" s="30">
        <v>39</v>
      </c>
    </row>
    <row r="150" spans="1:5" s="28" customFormat="1" x14ac:dyDescent="0.25">
      <c r="A150" s="111" t="s">
        <v>163</v>
      </c>
      <c r="B150" s="111" t="s">
        <v>766</v>
      </c>
      <c r="C150" s="111" t="s">
        <v>142</v>
      </c>
      <c r="D150" s="26" t="s">
        <v>26</v>
      </c>
      <c r="E150" s="28">
        <v>39</v>
      </c>
    </row>
    <row r="151" spans="1:5" s="28" customFormat="1" x14ac:dyDescent="0.25">
      <c r="A151" s="111" t="s">
        <v>770</v>
      </c>
      <c r="B151" s="111" t="s">
        <v>771</v>
      </c>
      <c r="C151" s="111" t="s">
        <v>175</v>
      </c>
      <c r="D151" s="26" t="s">
        <v>26</v>
      </c>
      <c r="E151" s="28">
        <v>39</v>
      </c>
    </row>
    <row r="152" spans="1:5" s="28" customFormat="1" x14ac:dyDescent="0.25">
      <c r="A152" s="111" t="s">
        <v>122</v>
      </c>
      <c r="B152" s="111" t="s">
        <v>123</v>
      </c>
      <c r="C152" s="111" t="s">
        <v>124</v>
      </c>
      <c r="D152" s="26" t="s">
        <v>16</v>
      </c>
      <c r="E152" s="28">
        <v>38</v>
      </c>
    </row>
    <row r="153" spans="1:5" s="28" customFormat="1" x14ac:dyDescent="0.25">
      <c r="A153" s="111" t="s">
        <v>213</v>
      </c>
      <c r="B153" s="111" t="s">
        <v>214</v>
      </c>
      <c r="C153" s="111" t="s">
        <v>175</v>
      </c>
      <c r="D153" s="26" t="s">
        <v>19</v>
      </c>
      <c r="E153" s="28">
        <v>38</v>
      </c>
    </row>
    <row r="154" spans="1:5" s="28" customFormat="1" x14ac:dyDescent="0.25">
      <c r="A154" s="111" t="s">
        <v>242</v>
      </c>
      <c r="B154" s="111" t="s">
        <v>243</v>
      </c>
      <c r="C154" s="111" t="s">
        <v>153</v>
      </c>
      <c r="D154" s="26" t="s">
        <v>19</v>
      </c>
      <c r="E154" s="28">
        <v>38</v>
      </c>
    </row>
    <row r="155" spans="1:5" s="28" customFormat="1" x14ac:dyDescent="0.25">
      <c r="A155" s="111" t="s">
        <v>286</v>
      </c>
      <c r="B155" s="111" t="s">
        <v>287</v>
      </c>
      <c r="C155" s="111" t="s">
        <v>181</v>
      </c>
      <c r="D155" s="26" t="s">
        <v>20</v>
      </c>
      <c r="E155" s="28">
        <v>38</v>
      </c>
    </row>
    <row r="156" spans="1:5" x14ac:dyDescent="0.25">
      <c r="A156" s="111" t="s">
        <v>297</v>
      </c>
      <c r="B156" s="111" t="s">
        <v>298</v>
      </c>
      <c r="C156" s="111" t="s">
        <v>171</v>
      </c>
      <c r="D156" s="26" t="s">
        <v>20</v>
      </c>
      <c r="E156" s="28">
        <v>38</v>
      </c>
    </row>
    <row r="157" spans="1:5" s="28" customFormat="1" x14ac:dyDescent="0.25">
      <c r="A157" s="111" t="s">
        <v>309</v>
      </c>
      <c r="B157" s="111" t="s">
        <v>307</v>
      </c>
      <c r="C157" s="111" t="s">
        <v>164</v>
      </c>
      <c r="D157" s="26" t="s">
        <v>20</v>
      </c>
      <c r="E157" s="28">
        <v>38</v>
      </c>
    </row>
    <row r="158" spans="1:5" s="28" customFormat="1" x14ac:dyDescent="0.25">
      <c r="A158" s="111" t="s">
        <v>376</v>
      </c>
      <c r="B158" s="111" t="s">
        <v>377</v>
      </c>
      <c r="C158" s="111" t="s">
        <v>284</v>
      </c>
      <c r="D158" s="26" t="s">
        <v>21</v>
      </c>
      <c r="E158" s="28">
        <v>38</v>
      </c>
    </row>
    <row r="159" spans="1:5" s="28" customFormat="1" x14ac:dyDescent="0.25">
      <c r="A159" s="111" t="s">
        <v>394</v>
      </c>
      <c r="B159" s="111" t="s">
        <v>395</v>
      </c>
      <c r="C159" s="111" t="s">
        <v>164</v>
      </c>
      <c r="D159" s="26" t="s">
        <v>21</v>
      </c>
      <c r="E159" s="28">
        <v>38</v>
      </c>
    </row>
    <row r="160" spans="1:5" s="28" customFormat="1" x14ac:dyDescent="0.25">
      <c r="A160" s="111" t="s">
        <v>403</v>
      </c>
      <c r="B160" s="111" t="s">
        <v>404</v>
      </c>
      <c r="C160" s="111" t="s">
        <v>240</v>
      </c>
      <c r="D160" s="26" t="s">
        <v>21</v>
      </c>
      <c r="E160" s="28">
        <v>38</v>
      </c>
    </row>
    <row r="161" spans="1:5" s="28" customFormat="1" x14ac:dyDescent="0.25">
      <c r="A161" s="111" t="s">
        <v>409</v>
      </c>
      <c r="B161" s="111" t="s">
        <v>410</v>
      </c>
      <c r="C161" s="111" t="s">
        <v>146</v>
      </c>
      <c r="D161" s="26" t="s">
        <v>21</v>
      </c>
      <c r="E161" s="28">
        <v>38</v>
      </c>
    </row>
    <row r="162" spans="1:5" s="28" customFormat="1" x14ac:dyDescent="0.25">
      <c r="A162" s="111" t="s">
        <v>412</v>
      </c>
      <c r="B162" s="111" t="s">
        <v>413</v>
      </c>
      <c r="C162" s="111" t="s">
        <v>124</v>
      </c>
      <c r="D162" s="26" t="s">
        <v>22</v>
      </c>
      <c r="E162" s="28">
        <v>38</v>
      </c>
    </row>
    <row r="163" spans="1:5" s="28" customFormat="1" x14ac:dyDescent="0.25">
      <c r="A163" s="151" t="s">
        <v>438</v>
      </c>
      <c r="B163" s="151" t="s">
        <v>439</v>
      </c>
      <c r="C163" s="151" t="s">
        <v>120</v>
      </c>
      <c r="D163" s="26" t="s">
        <v>22</v>
      </c>
      <c r="E163" s="28">
        <v>38</v>
      </c>
    </row>
    <row r="164" spans="1:5" s="28" customFormat="1" x14ac:dyDescent="0.25">
      <c r="A164" s="111" t="s">
        <v>454</v>
      </c>
      <c r="B164" s="111" t="s">
        <v>455</v>
      </c>
      <c r="C164" s="111" t="s">
        <v>113</v>
      </c>
      <c r="D164" s="26" t="s">
        <v>22</v>
      </c>
      <c r="E164" s="28">
        <v>38</v>
      </c>
    </row>
    <row r="165" spans="1:5" s="28" customFormat="1" x14ac:dyDescent="0.25">
      <c r="A165" s="111" t="s">
        <v>535</v>
      </c>
      <c r="B165" s="111" t="s">
        <v>536</v>
      </c>
      <c r="C165" s="111" t="s">
        <v>171</v>
      </c>
      <c r="D165" s="26" t="s">
        <v>23</v>
      </c>
      <c r="E165" s="28">
        <v>38</v>
      </c>
    </row>
    <row r="166" spans="1:5" s="28" customFormat="1" x14ac:dyDescent="0.25">
      <c r="A166" s="111" t="s">
        <v>586</v>
      </c>
      <c r="B166" s="111" t="s">
        <v>587</v>
      </c>
      <c r="C166" s="111" t="s">
        <v>120</v>
      </c>
      <c r="D166" s="26" t="s">
        <v>0</v>
      </c>
      <c r="E166" s="28">
        <v>38</v>
      </c>
    </row>
    <row r="167" spans="1:5" s="28" customFormat="1" x14ac:dyDescent="0.25">
      <c r="A167" s="111" t="s">
        <v>600</v>
      </c>
      <c r="B167" s="111" t="s">
        <v>464</v>
      </c>
      <c r="C167" s="111" t="s">
        <v>348</v>
      </c>
      <c r="D167" s="26" t="s">
        <v>0</v>
      </c>
      <c r="E167" s="28">
        <v>38</v>
      </c>
    </row>
    <row r="168" spans="1:5" s="28" customFormat="1" x14ac:dyDescent="0.25">
      <c r="A168" s="111" t="s">
        <v>637</v>
      </c>
      <c r="B168" s="111" t="s">
        <v>638</v>
      </c>
      <c r="C168" s="111" t="s">
        <v>120</v>
      </c>
      <c r="D168" s="26" t="s">
        <v>24</v>
      </c>
      <c r="E168" s="30">
        <v>38</v>
      </c>
    </row>
    <row r="169" spans="1:5" s="28" customFormat="1" x14ac:dyDescent="0.25">
      <c r="A169" s="111" t="s">
        <v>647</v>
      </c>
      <c r="B169" s="111" t="s">
        <v>648</v>
      </c>
      <c r="C169" s="111" t="s">
        <v>113</v>
      </c>
      <c r="D169" s="26" t="s">
        <v>24</v>
      </c>
      <c r="E169" s="30">
        <v>38</v>
      </c>
    </row>
    <row r="170" spans="1:5" s="28" customFormat="1" x14ac:dyDescent="0.25">
      <c r="A170" s="151" t="s">
        <v>667</v>
      </c>
      <c r="B170" s="151" t="s">
        <v>436</v>
      </c>
      <c r="C170" s="151" t="s">
        <v>120</v>
      </c>
      <c r="D170" s="26" t="s">
        <v>24</v>
      </c>
      <c r="E170" s="30">
        <v>38</v>
      </c>
    </row>
    <row r="171" spans="1:5" s="28" customFormat="1" x14ac:dyDescent="0.25">
      <c r="A171" s="111" t="s">
        <v>699</v>
      </c>
      <c r="B171" s="111" t="s">
        <v>700</v>
      </c>
      <c r="C171" s="111" t="s">
        <v>481</v>
      </c>
      <c r="D171" s="26" t="s">
        <v>25</v>
      </c>
      <c r="E171" s="30">
        <v>38</v>
      </c>
    </row>
    <row r="172" spans="1:5" s="28" customFormat="1" x14ac:dyDescent="0.25">
      <c r="A172" s="111" t="s">
        <v>705</v>
      </c>
      <c r="B172" s="111" t="s">
        <v>706</v>
      </c>
      <c r="C172" s="111" t="s">
        <v>164</v>
      </c>
      <c r="D172" s="26" t="s">
        <v>25</v>
      </c>
      <c r="E172" s="30">
        <v>38</v>
      </c>
    </row>
    <row r="173" spans="1:5" s="28" customFormat="1" x14ac:dyDescent="0.25">
      <c r="A173" s="111" t="s">
        <v>270</v>
      </c>
      <c r="B173" s="111" t="s">
        <v>271</v>
      </c>
      <c r="C173" s="111" t="s">
        <v>203</v>
      </c>
      <c r="D173" s="26" t="s">
        <v>20</v>
      </c>
      <c r="E173" s="28">
        <v>37</v>
      </c>
    </row>
    <row r="174" spans="1:5" s="28" customFormat="1" x14ac:dyDescent="0.25">
      <c r="A174" s="111" t="s">
        <v>279</v>
      </c>
      <c r="B174" s="111" t="s">
        <v>280</v>
      </c>
      <c r="C174" s="111" t="s">
        <v>128</v>
      </c>
      <c r="D174" s="26" t="s">
        <v>20</v>
      </c>
      <c r="E174" s="28">
        <v>37</v>
      </c>
    </row>
    <row r="175" spans="1:5" s="28" customFormat="1" x14ac:dyDescent="0.25">
      <c r="A175" t="s">
        <v>282</v>
      </c>
      <c r="B175" t="s">
        <v>283</v>
      </c>
      <c r="C175" t="s">
        <v>284</v>
      </c>
      <c r="D175" s="26" t="s">
        <v>20</v>
      </c>
      <c r="E175" s="28">
        <v>37</v>
      </c>
    </row>
    <row r="176" spans="1:5" s="28" customFormat="1" x14ac:dyDescent="0.25">
      <c r="A176" s="111" t="s">
        <v>314</v>
      </c>
      <c r="B176" s="111" t="s">
        <v>315</v>
      </c>
      <c r="C176" s="111" t="s">
        <v>128</v>
      </c>
      <c r="D176" s="26" t="s">
        <v>20</v>
      </c>
      <c r="E176" s="28">
        <v>37</v>
      </c>
    </row>
    <row r="177" spans="1:5" s="28" customFormat="1" x14ac:dyDescent="0.25">
      <c r="A177" s="111" t="s">
        <v>337</v>
      </c>
      <c r="B177" s="111" t="s">
        <v>338</v>
      </c>
      <c r="C177" s="111" t="s">
        <v>284</v>
      </c>
      <c r="D177" s="26" t="s">
        <v>21</v>
      </c>
      <c r="E177" s="28">
        <v>37</v>
      </c>
    </row>
    <row r="178" spans="1:5" s="28" customFormat="1" x14ac:dyDescent="0.25">
      <c r="A178" s="111" t="s">
        <v>379</v>
      </c>
      <c r="B178" s="111" t="s">
        <v>380</v>
      </c>
      <c r="C178" s="111" t="s">
        <v>113</v>
      </c>
      <c r="D178" s="26" t="s">
        <v>21</v>
      </c>
      <c r="E178" s="28">
        <v>37</v>
      </c>
    </row>
    <row r="179" spans="1:5" s="28" customFormat="1" x14ac:dyDescent="0.25">
      <c r="A179" s="111" t="s">
        <v>391</v>
      </c>
      <c r="B179" s="111" t="s">
        <v>392</v>
      </c>
      <c r="C179" s="111" t="s">
        <v>240</v>
      </c>
      <c r="D179" s="26" t="s">
        <v>21</v>
      </c>
      <c r="E179" s="28">
        <v>37</v>
      </c>
    </row>
    <row r="180" spans="1:5" s="28" customFormat="1" x14ac:dyDescent="0.25">
      <c r="A180" s="111" t="s">
        <v>435</v>
      </c>
      <c r="B180" s="111" t="s">
        <v>436</v>
      </c>
      <c r="C180" s="111" t="s">
        <v>348</v>
      </c>
      <c r="D180" s="26" t="s">
        <v>22</v>
      </c>
      <c r="E180" s="28">
        <v>37</v>
      </c>
    </row>
    <row r="181" spans="1:5" s="28" customFormat="1" x14ac:dyDescent="0.25">
      <c r="A181" s="111" t="s">
        <v>444</v>
      </c>
      <c r="B181" s="111" t="s">
        <v>398</v>
      </c>
      <c r="C181" s="111" t="s">
        <v>164</v>
      </c>
      <c r="D181" s="26" t="s">
        <v>22</v>
      </c>
      <c r="E181" s="28">
        <v>37</v>
      </c>
    </row>
    <row r="182" spans="1:5" s="28" customFormat="1" x14ac:dyDescent="0.25">
      <c r="A182" s="111" t="s">
        <v>449</v>
      </c>
      <c r="B182" s="111" t="s">
        <v>450</v>
      </c>
      <c r="C182" s="111" t="s">
        <v>203</v>
      </c>
      <c r="D182" s="26" t="s">
        <v>22</v>
      </c>
      <c r="E182" s="28">
        <v>37</v>
      </c>
    </row>
    <row r="183" spans="1:5" s="28" customFormat="1" x14ac:dyDescent="0.25">
      <c r="A183" s="111" t="s">
        <v>401</v>
      </c>
      <c r="B183" s="111" t="s">
        <v>217</v>
      </c>
      <c r="C183" s="111" t="s">
        <v>164</v>
      </c>
      <c r="D183" s="26" t="s">
        <v>22</v>
      </c>
      <c r="E183" s="28">
        <v>37</v>
      </c>
    </row>
    <row r="184" spans="1:5" x14ac:dyDescent="0.25">
      <c r="A184" s="111" t="s">
        <v>505</v>
      </c>
      <c r="B184" s="111" t="s">
        <v>506</v>
      </c>
      <c r="C184" s="111" t="s">
        <v>128</v>
      </c>
      <c r="D184" s="26" t="s">
        <v>23</v>
      </c>
      <c r="E184" s="28">
        <v>37</v>
      </c>
    </row>
    <row r="185" spans="1:5" s="28" customFormat="1" x14ac:dyDescent="0.25">
      <c r="A185" s="111" t="s">
        <v>511</v>
      </c>
      <c r="B185" s="111" t="s">
        <v>512</v>
      </c>
      <c r="C185" s="111" t="s">
        <v>164</v>
      </c>
      <c r="D185" s="26" t="s">
        <v>23</v>
      </c>
      <c r="E185" s="28">
        <v>37</v>
      </c>
    </row>
    <row r="186" spans="1:5" s="28" customFormat="1" x14ac:dyDescent="0.25">
      <c r="A186" s="111" t="s">
        <v>529</v>
      </c>
      <c r="B186" s="111" t="s">
        <v>530</v>
      </c>
      <c r="C186" s="111" t="s">
        <v>171</v>
      </c>
      <c r="D186" s="26" t="s">
        <v>23</v>
      </c>
      <c r="E186" s="28">
        <v>37</v>
      </c>
    </row>
    <row r="187" spans="1:5" s="28" customFormat="1" x14ac:dyDescent="0.25">
      <c r="A187" s="111" t="s">
        <v>574</v>
      </c>
      <c r="B187" s="111" t="s">
        <v>575</v>
      </c>
      <c r="C187" s="111" t="s">
        <v>157</v>
      </c>
      <c r="D187" s="26" t="s">
        <v>0</v>
      </c>
      <c r="E187" s="28">
        <v>37</v>
      </c>
    </row>
    <row r="188" spans="1:5" s="28" customFormat="1" x14ac:dyDescent="0.25">
      <c r="A188" s="111" t="s">
        <v>619</v>
      </c>
      <c r="B188" s="111" t="s">
        <v>620</v>
      </c>
      <c r="C188" s="111" t="s">
        <v>348</v>
      </c>
      <c r="D188" s="26" t="s">
        <v>0</v>
      </c>
      <c r="E188" s="28">
        <v>37</v>
      </c>
    </row>
    <row r="189" spans="1:5" s="28" customFormat="1" x14ac:dyDescent="0.25">
      <c r="A189" s="111" t="s">
        <v>665</v>
      </c>
      <c r="B189" s="111" t="s">
        <v>307</v>
      </c>
      <c r="C189" s="111" t="s">
        <v>348</v>
      </c>
      <c r="D189" s="26" t="s">
        <v>24</v>
      </c>
      <c r="E189" s="30">
        <v>37</v>
      </c>
    </row>
    <row r="190" spans="1:5" s="28" customFormat="1" x14ac:dyDescent="0.25">
      <c r="A190" s="111" t="s">
        <v>814</v>
      </c>
      <c r="B190" s="111" t="s">
        <v>815</v>
      </c>
      <c r="C190" s="111" t="s">
        <v>109</v>
      </c>
      <c r="D190" s="26" t="s">
        <v>26</v>
      </c>
      <c r="E190" s="28">
        <v>37</v>
      </c>
    </row>
    <row r="191" spans="1:5" s="28" customFormat="1" x14ac:dyDescent="0.25">
      <c r="A191" s="151" t="s">
        <v>229</v>
      </c>
      <c r="B191" s="151" t="s">
        <v>230</v>
      </c>
      <c r="C191" s="151" t="s">
        <v>113</v>
      </c>
      <c r="D191" s="26" t="s">
        <v>19</v>
      </c>
      <c r="E191" s="28">
        <v>36</v>
      </c>
    </row>
    <row r="192" spans="1:5" s="28" customFormat="1" x14ac:dyDescent="0.25">
      <c r="A192" s="111" t="s">
        <v>251</v>
      </c>
      <c r="B192" s="111" t="s">
        <v>252</v>
      </c>
      <c r="C192" s="111" t="s">
        <v>120</v>
      </c>
      <c r="D192" s="26" t="s">
        <v>19</v>
      </c>
      <c r="E192" s="28">
        <v>36</v>
      </c>
    </row>
    <row r="193" spans="1:5" s="28" customFormat="1" x14ac:dyDescent="0.25">
      <c r="A193" s="111" t="s">
        <v>265</v>
      </c>
      <c r="B193" s="111" t="s">
        <v>266</v>
      </c>
      <c r="C193" s="111" t="s">
        <v>181</v>
      </c>
      <c r="D193" s="26" t="s">
        <v>19</v>
      </c>
      <c r="E193" s="28">
        <v>36</v>
      </c>
    </row>
    <row r="194" spans="1:5" s="28" customFormat="1" x14ac:dyDescent="0.25">
      <c r="A194" s="151" t="s">
        <v>821</v>
      </c>
      <c r="B194" s="111" t="s">
        <v>295</v>
      </c>
      <c r="C194" s="111" t="s">
        <v>113</v>
      </c>
      <c r="D194" s="26" t="s">
        <v>20</v>
      </c>
      <c r="E194" s="28">
        <v>36</v>
      </c>
    </row>
    <row r="195" spans="1:5" s="28" customFormat="1" x14ac:dyDescent="0.25">
      <c r="A195" s="111" t="s">
        <v>365</v>
      </c>
      <c r="B195" s="111" t="s">
        <v>366</v>
      </c>
      <c r="C195" s="111" t="s">
        <v>171</v>
      </c>
      <c r="D195" s="26" t="s">
        <v>21</v>
      </c>
      <c r="E195" s="28">
        <v>36</v>
      </c>
    </row>
    <row r="196" spans="1:5" s="28" customFormat="1" x14ac:dyDescent="0.25">
      <c r="A196" s="111" t="s">
        <v>446</v>
      </c>
      <c r="B196" s="111" t="s">
        <v>447</v>
      </c>
      <c r="C196" s="111" t="s">
        <v>146</v>
      </c>
      <c r="D196" s="26" t="s">
        <v>22</v>
      </c>
      <c r="E196" s="28">
        <v>36</v>
      </c>
    </row>
    <row r="197" spans="1:5" s="28" customFormat="1" x14ac:dyDescent="0.25">
      <c r="A197" s="111" t="s">
        <v>469</v>
      </c>
      <c r="B197" s="111" t="s">
        <v>470</v>
      </c>
      <c r="C197" s="111" t="s">
        <v>128</v>
      </c>
      <c r="D197" s="26" t="s">
        <v>22</v>
      </c>
      <c r="E197" s="28">
        <v>36</v>
      </c>
    </row>
    <row r="198" spans="1:5" s="28" customFormat="1" x14ac:dyDescent="0.25">
      <c r="A198" s="111" t="s">
        <v>497</v>
      </c>
      <c r="B198" s="111" t="s">
        <v>498</v>
      </c>
      <c r="C198" s="111" t="s">
        <v>146</v>
      </c>
      <c r="D198" s="26" t="s">
        <v>23</v>
      </c>
      <c r="E198" s="28">
        <v>36</v>
      </c>
    </row>
    <row r="199" spans="1:5" s="28" customFormat="1" x14ac:dyDescent="0.25">
      <c r="A199" s="111" t="s">
        <v>500</v>
      </c>
      <c r="B199" s="111" t="s">
        <v>501</v>
      </c>
      <c r="C199" s="111" t="s">
        <v>240</v>
      </c>
      <c r="D199" s="26" t="s">
        <v>23</v>
      </c>
      <c r="E199" s="28">
        <v>36</v>
      </c>
    </row>
    <row r="200" spans="1:5" s="28" customFormat="1" x14ac:dyDescent="0.25">
      <c r="A200" s="111" t="s">
        <v>520</v>
      </c>
      <c r="B200" s="111" t="s">
        <v>521</v>
      </c>
      <c r="C200" s="111" t="s">
        <v>153</v>
      </c>
      <c r="D200" s="26" t="s">
        <v>23</v>
      </c>
      <c r="E200" s="28">
        <v>36</v>
      </c>
    </row>
    <row r="201" spans="1:5" s="28" customFormat="1" x14ac:dyDescent="0.25">
      <c r="A201" s="111" t="s">
        <v>566</v>
      </c>
      <c r="B201" s="111" t="s">
        <v>567</v>
      </c>
      <c r="C201" s="111" t="s">
        <v>128</v>
      </c>
      <c r="D201" s="26" t="s">
        <v>0</v>
      </c>
      <c r="E201" s="28">
        <v>36</v>
      </c>
    </row>
    <row r="202" spans="1:5" s="28" customFormat="1" x14ac:dyDescent="0.25">
      <c r="A202" s="111" t="s">
        <v>611</v>
      </c>
      <c r="B202" s="111" t="s">
        <v>612</v>
      </c>
      <c r="C202" s="111" t="s">
        <v>142</v>
      </c>
      <c r="D202" s="26" t="s">
        <v>0</v>
      </c>
      <c r="E202" s="28">
        <v>36</v>
      </c>
    </row>
    <row r="203" spans="1:5" s="28" customFormat="1" x14ac:dyDescent="0.25">
      <c r="A203" s="111" t="s">
        <v>625</v>
      </c>
      <c r="B203" s="111" t="s">
        <v>626</v>
      </c>
      <c r="C203" s="111" t="s">
        <v>124</v>
      </c>
      <c r="D203" s="26" t="s">
        <v>24</v>
      </c>
      <c r="E203" s="30">
        <v>36</v>
      </c>
    </row>
    <row r="204" spans="1:5" s="28" customFormat="1" x14ac:dyDescent="0.25">
      <c r="A204" s="111" t="s">
        <v>640</v>
      </c>
      <c r="B204" s="111" t="s">
        <v>641</v>
      </c>
      <c r="C204" s="111" t="s">
        <v>164</v>
      </c>
      <c r="D204" s="26" t="s">
        <v>24</v>
      </c>
      <c r="E204" s="30">
        <v>36</v>
      </c>
    </row>
    <row r="205" spans="1:5" s="28" customFormat="1" x14ac:dyDescent="0.25">
      <c r="A205" s="111" t="s">
        <v>768</v>
      </c>
      <c r="B205" s="111" t="s">
        <v>366</v>
      </c>
      <c r="C205" s="111" t="s">
        <v>136</v>
      </c>
      <c r="D205" s="26" t="s">
        <v>26</v>
      </c>
      <c r="E205" s="28">
        <v>36</v>
      </c>
    </row>
    <row r="206" spans="1:5" s="28" customFormat="1" x14ac:dyDescent="0.25">
      <c r="A206" s="111" t="s">
        <v>773</v>
      </c>
      <c r="B206" s="111" t="s">
        <v>307</v>
      </c>
      <c r="C206" s="111" t="s">
        <v>132</v>
      </c>
      <c r="D206" s="26" t="s">
        <v>26</v>
      </c>
      <c r="E206" s="28">
        <v>36</v>
      </c>
    </row>
    <row r="207" spans="1:5" s="28" customFormat="1" x14ac:dyDescent="0.25">
      <c r="A207" s="111" t="s">
        <v>457</v>
      </c>
      <c r="B207" s="111" t="s">
        <v>458</v>
      </c>
      <c r="C207" s="111" t="s">
        <v>132</v>
      </c>
      <c r="D207" s="26" t="s">
        <v>22</v>
      </c>
      <c r="E207" s="28">
        <v>35</v>
      </c>
    </row>
    <row r="208" spans="1:5" s="28" customFormat="1" x14ac:dyDescent="0.25">
      <c r="A208" s="111" t="s">
        <v>475</v>
      </c>
      <c r="B208" s="111" t="s">
        <v>476</v>
      </c>
      <c r="C208" s="111" t="s">
        <v>157</v>
      </c>
      <c r="D208" s="26" t="s">
        <v>22</v>
      </c>
      <c r="E208" s="28">
        <v>35</v>
      </c>
    </row>
    <row r="209" spans="1:5" s="28" customFormat="1" x14ac:dyDescent="0.25">
      <c r="A209" s="111" t="s">
        <v>486</v>
      </c>
      <c r="B209" s="111" t="s">
        <v>487</v>
      </c>
      <c r="C209" s="111" t="s">
        <v>124</v>
      </c>
      <c r="D209" s="26" t="s">
        <v>23</v>
      </c>
      <c r="E209" s="28">
        <v>35</v>
      </c>
    </row>
    <row r="210" spans="1:5" s="28" customFormat="1" x14ac:dyDescent="0.25">
      <c r="A210" s="111" t="s">
        <v>543</v>
      </c>
      <c r="B210" s="111" t="s">
        <v>544</v>
      </c>
      <c r="C210" s="111" t="s">
        <v>153</v>
      </c>
      <c r="D210" s="26" t="s">
        <v>23</v>
      </c>
      <c r="E210" s="28">
        <v>35</v>
      </c>
    </row>
    <row r="211" spans="1:5" s="28" customFormat="1" x14ac:dyDescent="0.25">
      <c r="A211" s="111" t="s">
        <v>589</v>
      </c>
      <c r="B211" s="111" t="s">
        <v>447</v>
      </c>
      <c r="C211" s="111" t="s">
        <v>153</v>
      </c>
      <c r="D211" s="26" t="s">
        <v>0</v>
      </c>
      <c r="E211" s="28">
        <v>35</v>
      </c>
    </row>
    <row r="212" spans="1:5" s="28" customFormat="1" x14ac:dyDescent="0.25">
      <c r="A212" s="111" t="s">
        <v>653</v>
      </c>
      <c r="B212" s="111" t="s">
        <v>654</v>
      </c>
      <c r="C212" s="111" t="s">
        <v>348</v>
      </c>
      <c r="D212" s="26" t="s">
        <v>24</v>
      </c>
      <c r="E212" s="30">
        <v>35</v>
      </c>
    </row>
    <row r="213" spans="1:5" s="28" customFormat="1" x14ac:dyDescent="0.25">
      <c r="A213" s="111" t="s">
        <v>677</v>
      </c>
      <c r="B213" s="111" t="s">
        <v>398</v>
      </c>
      <c r="C213" s="111" t="s">
        <v>164</v>
      </c>
      <c r="D213" s="26" t="s">
        <v>24</v>
      </c>
      <c r="E213" s="30">
        <v>35</v>
      </c>
    </row>
    <row r="214" spans="1:5" s="28" customFormat="1" x14ac:dyDescent="0.25">
      <c r="A214" s="111" t="s">
        <v>685</v>
      </c>
      <c r="B214" s="111" t="s">
        <v>686</v>
      </c>
      <c r="C214" s="111" t="s">
        <v>120</v>
      </c>
      <c r="D214" s="26" t="s">
        <v>24</v>
      </c>
      <c r="E214" s="30">
        <v>35</v>
      </c>
    </row>
    <row r="215" spans="1:5" s="28" customFormat="1" x14ac:dyDescent="0.25">
      <c r="A215" s="111" t="s">
        <v>258</v>
      </c>
      <c r="B215" s="111" t="s">
        <v>758</v>
      </c>
      <c r="C215" s="111" t="s">
        <v>109</v>
      </c>
      <c r="D215" s="26" t="s">
        <v>26</v>
      </c>
      <c r="E215" s="28">
        <v>35</v>
      </c>
    </row>
    <row r="216" spans="1:5" s="28" customFormat="1" x14ac:dyDescent="0.25">
      <c r="A216" s="111" t="s">
        <v>216</v>
      </c>
      <c r="B216" s="111" t="s">
        <v>217</v>
      </c>
      <c r="C216" s="111" t="s">
        <v>157</v>
      </c>
      <c r="D216" s="26" t="s">
        <v>19</v>
      </c>
      <c r="E216" s="28">
        <v>34</v>
      </c>
    </row>
    <row r="217" spans="1:5" s="28" customFormat="1" x14ac:dyDescent="0.25">
      <c r="A217" s="151" t="s">
        <v>223</v>
      </c>
      <c r="B217" s="151" t="s">
        <v>224</v>
      </c>
      <c r="C217" s="151" t="s">
        <v>171</v>
      </c>
      <c r="D217" s="26" t="s">
        <v>19</v>
      </c>
      <c r="E217" s="28">
        <v>34</v>
      </c>
    </row>
    <row r="218" spans="1:5" s="28" customFormat="1" x14ac:dyDescent="0.25">
      <c r="A218" s="111" t="s">
        <v>320</v>
      </c>
      <c r="B218" s="111" t="s">
        <v>321</v>
      </c>
      <c r="C218" s="111" t="s">
        <v>146</v>
      </c>
      <c r="D218" s="26" t="s">
        <v>20</v>
      </c>
      <c r="E218" s="28">
        <v>34</v>
      </c>
    </row>
    <row r="219" spans="1:5" s="28" customFormat="1" x14ac:dyDescent="0.25">
      <c r="A219" s="111" t="s">
        <v>323</v>
      </c>
      <c r="B219" s="111" t="s">
        <v>324</v>
      </c>
      <c r="C219" s="111" t="s">
        <v>203</v>
      </c>
      <c r="D219" s="26" t="s">
        <v>20</v>
      </c>
      <c r="E219" s="28">
        <v>34</v>
      </c>
    </row>
    <row r="220" spans="1:5" s="28" customFormat="1" x14ac:dyDescent="0.25">
      <c r="A220" s="111" t="s">
        <v>353</v>
      </c>
      <c r="B220" s="111" t="s">
        <v>354</v>
      </c>
      <c r="C220" s="111" t="s">
        <v>203</v>
      </c>
      <c r="D220" s="26" t="s">
        <v>21</v>
      </c>
      <c r="E220" s="28">
        <v>34</v>
      </c>
    </row>
    <row r="221" spans="1:5" s="28" customFormat="1" x14ac:dyDescent="0.25">
      <c r="A221" s="111" t="s">
        <v>492</v>
      </c>
      <c r="B221" s="111" t="s">
        <v>217</v>
      </c>
      <c r="C221" s="111" t="s">
        <v>120</v>
      </c>
      <c r="D221" s="26" t="s">
        <v>23</v>
      </c>
      <c r="E221" s="28">
        <v>34</v>
      </c>
    </row>
    <row r="222" spans="1:5" s="28" customFormat="1" x14ac:dyDescent="0.25">
      <c r="A222" s="111" t="s">
        <v>552</v>
      </c>
      <c r="B222" s="111" t="s">
        <v>553</v>
      </c>
      <c r="C222" s="111" t="s">
        <v>481</v>
      </c>
      <c r="D222" s="26" t="s">
        <v>0</v>
      </c>
      <c r="E222" s="28">
        <v>34</v>
      </c>
    </row>
    <row r="223" spans="1:5" s="28" customFormat="1" x14ac:dyDescent="0.25">
      <c r="A223" s="111" t="s">
        <v>594</v>
      </c>
      <c r="B223" s="111" t="s">
        <v>595</v>
      </c>
      <c r="C223" s="111" t="s">
        <v>164</v>
      </c>
      <c r="D223" s="26" t="s">
        <v>0</v>
      </c>
      <c r="E223" s="28">
        <v>34</v>
      </c>
    </row>
    <row r="224" spans="1:5" s="28" customFormat="1" x14ac:dyDescent="0.25">
      <c r="A224" s="111" t="s">
        <v>631</v>
      </c>
      <c r="B224" s="111" t="s">
        <v>632</v>
      </c>
      <c r="C224" s="111" t="s">
        <v>175</v>
      </c>
      <c r="D224" s="26" t="s">
        <v>24</v>
      </c>
      <c r="E224" s="30">
        <v>34</v>
      </c>
    </row>
    <row r="225" spans="1:5" s="28" customFormat="1" x14ac:dyDescent="0.25">
      <c r="A225" s="111" t="s">
        <v>173</v>
      </c>
      <c r="B225" s="111" t="s">
        <v>174</v>
      </c>
      <c r="C225" s="111" t="s">
        <v>175</v>
      </c>
      <c r="D225" s="26" t="s">
        <v>16</v>
      </c>
      <c r="E225" s="28">
        <v>33</v>
      </c>
    </row>
    <row r="226" spans="1:5" s="28" customFormat="1" x14ac:dyDescent="0.25">
      <c r="A226" s="111" t="s">
        <v>238</v>
      </c>
      <c r="B226" s="111" t="s">
        <v>239</v>
      </c>
      <c r="C226" s="111" t="s">
        <v>240</v>
      </c>
      <c r="D226" s="26" t="s">
        <v>19</v>
      </c>
      <c r="E226" s="28">
        <v>33</v>
      </c>
    </row>
    <row r="227" spans="1:5" s="28" customFormat="1" x14ac:dyDescent="0.25">
      <c r="A227" s="111" t="s">
        <v>359</v>
      </c>
      <c r="B227" s="111" t="s">
        <v>360</v>
      </c>
      <c r="C227" s="111" t="s">
        <v>196</v>
      </c>
      <c r="D227" s="26" t="s">
        <v>21</v>
      </c>
      <c r="E227" s="28">
        <v>33</v>
      </c>
    </row>
    <row r="228" spans="1:5" s="28" customFormat="1" x14ac:dyDescent="0.25">
      <c r="A228" s="111" t="s">
        <v>517</v>
      </c>
      <c r="B228" s="111" t="s">
        <v>518</v>
      </c>
      <c r="C228" s="111" t="s">
        <v>181</v>
      </c>
      <c r="D228" s="26" t="s">
        <v>23</v>
      </c>
      <c r="E228" s="28">
        <v>33</v>
      </c>
    </row>
    <row r="229" spans="1:5" s="28" customFormat="1" x14ac:dyDescent="0.25">
      <c r="A229" s="111" t="s">
        <v>605</v>
      </c>
      <c r="B229" s="111" t="s">
        <v>606</v>
      </c>
      <c r="C229" s="111" t="s">
        <v>240</v>
      </c>
      <c r="D229" s="26" t="s">
        <v>0</v>
      </c>
      <c r="E229" s="28">
        <v>33</v>
      </c>
    </row>
    <row r="230" spans="1:5" s="28" customFormat="1" x14ac:dyDescent="0.25">
      <c r="A230" s="111" t="s">
        <v>614</v>
      </c>
      <c r="B230" s="111" t="s">
        <v>363</v>
      </c>
      <c r="C230" s="111" t="s">
        <v>120</v>
      </c>
      <c r="D230" s="26" t="s">
        <v>0</v>
      </c>
      <c r="E230" s="28">
        <v>33</v>
      </c>
    </row>
    <row r="231" spans="1:5" s="28" customFormat="1" x14ac:dyDescent="0.25">
      <c r="A231" s="111" t="s">
        <v>805</v>
      </c>
      <c r="B231" s="111" t="s">
        <v>806</v>
      </c>
      <c r="C231" s="111" t="s">
        <v>157</v>
      </c>
      <c r="D231" s="26" t="s">
        <v>26</v>
      </c>
      <c r="E231" s="28">
        <v>33</v>
      </c>
    </row>
    <row r="232" spans="1:5" s="28" customFormat="1" x14ac:dyDescent="0.25">
      <c r="A232" s="111" t="s">
        <v>441</v>
      </c>
      <c r="B232" s="111" t="s">
        <v>442</v>
      </c>
      <c r="C232" s="111" t="s">
        <v>284</v>
      </c>
      <c r="D232" s="26" t="s">
        <v>22</v>
      </c>
      <c r="E232" s="28">
        <v>32</v>
      </c>
    </row>
    <row r="233" spans="1:5" s="28" customFormat="1" x14ac:dyDescent="0.25">
      <c r="A233" s="111" t="s">
        <v>571</v>
      </c>
      <c r="B233" s="111" t="s">
        <v>572</v>
      </c>
      <c r="C233" s="111" t="s">
        <v>164</v>
      </c>
      <c r="D233" s="26" t="s">
        <v>0</v>
      </c>
      <c r="E233" s="28">
        <v>32</v>
      </c>
    </row>
    <row r="234" spans="1:5" s="28" customFormat="1" x14ac:dyDescent="0.25">
      <c r="A234" s="151" t="s">
        <v>823</v>
      </c>
      <c r="B234" s="111" t="s">
        <v>268</v>
      </c>
      <c r="C234" s="111" t="s">
        <v>196</v>
      </c>
      <c r="D234" s="26" t="s">
        <v>20</v>
      </c>
      <c r="E234" s="28">
        <v>31</v>
      </c>
    </row>
    <row r="235" spans="1:5" s="28" customFormat="1" x14ac:dyDescent="0.25">
      <c r="A235" s="111" t="s">
        <v>728</v>
      </c>
      <c r="B235" s="111" t="s">
        <v>729</v>
      </c>
      <c r="C235" s="111" t="s">
        <v>109</v>
      </c>
      <c r="D235" s="26" t="s">
        <v>25</v>
      </c>
      <c r="E235" s="30">
        <v>31</v>
      </c>
    </row>
    <row r="236" spans="1:5" s="28" customFormat="1" x14ac:dyDescent="0.25">
      <c r="A236" s="111" t="s">
        <v>166</v>
      </c>
      <c r="B236" s="111" t="s">
        <v>167</v>
      </c>
      <c r="C236" s="111" t="s">
        <v>120</v>
      </c>
      <c r="D236" s="26" t="s">
        <v>16</v>
      </c>
      <c r="E236" s="28">
        <v>30</v>
      </c>
    </row>
    <row r="237" spans="1:5" s="28" customFormat="1" x14ac:dyDescent="0.25">
      <c r="A237" s="111" t="s">
        <v>317</v>
      </c>
      <c r="B237" s="111" t="s">
        <v>318</v>
      </c>
      <c r="C237" s="111" t="s">
        <v>240</v>
      </c>
      <c r="D237" s="26" t="s">
        <v>20</v>
      </c>
      <c r="E237" s="28">
        <v>30</v>
      </c>
    </row>
    <row r="238" spans="1:5" x14ac:dyDescent="0.25">
      <c r="A238" s="111" t="s">
        <v>489</v>
      </c>
      <c r="B238" s="111" t="s">
        <v>490</v>
      </c>
      <c r="C238" s="111" t="s">
        <v>240</v>
      </c>
      <c r="D238" s="26" t="s">
        <v>23</v>
      </c>
      <c r="E238" s="28">
        <v>30</v>
      </c>
    </row>
    <row r="239" spans="1:5" x14ac:dyDescent="0.25">
      <c r="A239" s="111" t="s">
        <v>541</v>
      </c>
      <c r="B239" s="111" t="s">
        <v>131</v>
      </c>
      <c r="C239" s="111" t="s">
        <v>164</v>
      </c>
      <c r="D239" s="26" t="s">
        <v>23</v>
      </c>
      <c r="E239" s="28">
        <v>30</v>
      </c>
    </row>
    <row r="240" spans="1:5" x14ac:dyDescent="0.25">
      <c r="A240" s="151" t="s">
        <v>822</v>
      </c>
      <c r="B240" s="111" t="s">
        <v>180</v>
      </c>
      <c r="C240" s="111" t="s">
        <v>181</v>
      </c>
      <c r="D240" s="26" t="s">
        <v>16</v>
      </c>
      <c r="E240" s="28">
        <v>29</v>
      </c>
    </row>
    <row r="241" spans="1:5" x14ac:dyDescent="0.25">
      <c r="A241" s="111" t="s">
        <v>362</v>
      </c>
      <c r="B241" s="111" t="s">
        <v>363</v>
      </c>
      <c r="C241" s="111" t="s">
        <v>128</v>
      </c>
      <c r="D241" s="26" t="s">
        <v>21</v>
      </c>
      <c r="E241" s="28">
        <v>29</v>
      </c>
    </row>
    <row r="242" spans="1:5" x14ac:dyDescent="0.25">
      <c r="A242" s="111" t="s">
        <v>532</v>
      </c>
      <c r="B242" s="111" t="s">
        <v>533</v>
      </c>
      <c r="C242" s="111" t="s">
        <v>120</v>
      </c>
      <c r="D242" s="26" t="s">
        <v>23</v>
      </c>
      <c r="E242" s="28">
        <v>27</v>
      </c>
    </row>
    <row r="243" spans="1:5" x14ac:dyDescent="0.25">
      <c r="A243" s="111" t="s">
        <v>134</v>
      </c>
      <c r="B243" s="111" t="s">
        <v>135</v>
      </c>
      <c r="C243" s="111" t="s">
        <v>136</v>
      </c>
      <c r="D243" s="26" t="s">
        <v>16</v>
      </c>
      <c r="E243" s="28">
        <v>26</v>
      </c>
    </row>
    <row r="244" spans="1:5" x14ac:dyDescent="0.25">
      <c r="A244" s="111" t="s">
        <v>144</v>
      </c>
      <c r="B244" s="111" t="s">
        <v>145</v>
      </c>
      <c r="C244" s="111" t="s">
        <v>146</v>
      </c>
      <c r="D244" s="26" t="s">
        <v>16</v>
      </c>
      <c r="E244" s="28">
        <v>26</v>
      </c>
    </row>
    <row r="245" spans="1:5" x14ac:dyDescent="0.25">
      <c r="A245" s="111" t="s">
        <v>583</v>
      </c>
      <c r="B245" s="111" t="s">
        <v>584</v>
      </c>
      <c r="C245" s="111" t="s">
        <v>240</v>
      </c>
      <c r="D245" s="26" t="s">
        <v>0</v>
      </c>
      <c r="E245" s="28">
        <v>25</v>
      </c>
    </row>
    <row r="246" spans="1:5" s="175" customFormat="1" x14ac:dyDescent="0.25">
      <c r="A246" s="176"/>
      <c r="B246" s="177"/>
      <c r="C246" s="146"/>
      <c r="D246" s="178"/>
      <c r="E246" s="180"/>
    </row>
    <row r="247" spans="1:5" s="175" customFormat="1" x14ac:dyDescent="0.25">
      <c r="A247" s="176"/>
      <c r="B247" s="177"/>
      <c r="C247" s="146"/>
      <c r="D247" s="178"/>
      <c r="E247" s="180"/>
    </row>
    <row r="248" spans="1:5" s="175" customFormat="1" x14ac:dyDescent="0.25">
      <c r="A248" s="181"/>
      <c r="B248" s="181"/>
      <c r="C248" s="147"/>
      <c r="D248" s="147"/>
    </row>
    <row r="249" spans="1:5" s="176" customFormat="1" x14ac:dyDescent="0.25">
      <c r="A249" s="185"/>
      <c r="B249" s="185"/>
      <c r="C249" s="186"/>
      <c r="D249" s="186"/>
    </row>
    <row r="250" spans="1:5" s="175" customFormat="1" x14ac:dyDescent="0.25">
      <c r="A250" s="191"/>
      <c r="B250" s="191"/>
      <c r="C250" s="186"/>
      <c r="D250" s="186"/>
    </row>
    <row r="251" spans="1:5" s="176" customFormat="1" x14ac:dyDescent="0.25">
      <c r="A251" s="185"/>
      <c r="B251" s="185"/>
      <c r="C251" s="186"/>
      <c r="D251" s="186"/>
    </row>
    <row r="252" spans="1:5" s="175" customFormat="1" x14ac:dyDescent="0.25">
      <c r="A252" s="185"/>
      <c r="B252" s="185"/>
      <c r="C252" s="186"/>
      <c r="D252" s="186"/>
    </row>
    <row r="253" spans="1:5" s="176" customFormat="1" x14ac:dyDescent="0.25">
      <c r="A253" s="185"/>
      <c r="B253" s="185"/>
      <c r="C253" s="186"/>
      <c r="D253" s="186"/>
    </row>
    <row r="254" spans="1:5" s="175" customFormat="1" x14ac:dyDescent="0.25">
      <c r="A254" s="185"/>
      <c r="B254" s="185"/>
      <c r="C254" s="186"/>
      <c r="D254" s="186"/>
    </row>
    <row r="255" spans="1:5" s="175" customFormat="1" x14ac:dyDescent="0.25">
      <c r="A255" s="185"/>
      <c r="B255" s="185"/>
      <c r="C255" s="186"/>
      <c r="D255" s="186"/>
    </row>
    <row r="256" spans="1:5" s="176" customFormat="1" x14ac:dyDescent="0.25">
      <c r="A256" s="185"/>
      <c r="B256" s="185"/>
      <c r="C256" s="186"/>
      <c r="D256" s="186"/>
    </row>
    <row r="257" spans="1:4" s="175" customFormat="1" x14ac:dyDescent="0.25">
      <c r="A257" s="185"/>
      <c r="B257" s="185"/>
      <c r="C257" s="186"/>
      <c r="D257" s="186"/>
    </row>
    <row r="258" spans="1:4" s="175" customFormat="1" x14ac:dyDescent="0.25">
      <c r="A258" s="185"/>
      <c r="B258" s="185"/>
      <c r="C258" s="186"/>
      <c r="D258" s="186"/>
    </row>
    <row r="259" spans="1:4" s="175" customFormat="1" x14ac:dyDescent="0.25">
      <c r="A259" s="185"/>
      <c r="B259" s="185"/>
      <c r="C259" s="186"/>
      <c r="D259" s="186"/>
    </row>
    <row r="260" spans="1:4" s="175" customFormat="1" x14ac:dyDescent="0.25">
      <c r="A260" s="185"/>
      <c r="B260" s="185"/>
      <c r="C260" s="186"/>
      <c r="D260" s="186"/>
    </row>
    <row r="261" spans="1:4" s="175" customFormat="1" x14ac:dyDescent="0.25">
      <c r="A261" s="191"/>
      <c r="B261" s="191"/>
      <c r="C261" s="186"/>
      <c r="D261" s="186"/>
    </row>
    <row r="262" spans="1:4" s="175" customFormat="1" x14ac:dyDescent="0.25">
      <c r="A262" s="192"/>
      <c r="B262" s="191"/>
      <c r="C262" s="186"/>
      <c r="D262" s="186"/>
    </row>
    <row r="263" spans="1:4" s="175" customFormat="1" x14ac:dyDescent="0.25">
      <c r="A263" s="192"/>
      <c r="B263" s="191"/>
      <c r="C263" s="186"/>
      <c r="D263" s="186"/>
    </row>
    <row r="264" spans="1:4" s="176" customFormat="1" x14ac:dyDescent="0.25">
      <c r="A264" s="192"/>
      <c r="B264" s="191"/>
      <c r="C264" s="186"/>
      <c r="D264" s="186"/>
    </row>
    <row r="265" spans="1:4" s="176" customFormat="1" x14ac:dyDescent="0.25">
      <c r="A265" s="193"/>
      <c r="B265" s="193"/>
      <c r="C265" s="186"/>
      <c r="D265" s="186"/>
    </row>
    <row r="266" spans="1:4" s="175" customFormat="1" x14ac:dyDescent="0.25">
      <c r="A266" s="191"/>
      <c r="B266" s="191"/>
      <c r="C266" s="186"/>
      <c r="D266" s="186"/>
    </row>
    <row r="267" spans="1:4" s="176" customFormat="1" x14ac:dyDescent="0.25">
      <c r="A267" s="193"/>
      <c r="B267" s="193"/>
      <c r="C267" s="186"/>
      <c r="D267" s="186"/>
    </row>
    <row r="268" spans="1:4" s="176" customFormat="1" x14ac:dyDescent="0.25">
      <c r="A268" s="191"/>
      <c r="B268" s="191"/>
      <c r="C268" s="186"/>
      <c r="D268" s="186"/>
    </row>
    <row r="269" spans="1:4" s="176" customFormat="1" x14ac:dyDescent="0.25">
      <c r="A269" s="192"/>
      <c r="B269" s="191"/>
      <c r="C269" s="186"/>
      <c r="D269" s="186"/>
    </row>
    <row r="270" spans="1:4" s="176" customFormat="1" x14ac:dyDescent="0.25">
      <c r="A270" s="192"/>
      <c r="B270" s="191"/>
      <c r="C270" s="186"/>
      <c r="D270" s="186"/>
    </row>
    <row r="271" spans="1:4" s="176" customFormat="1" x14ac:dyDescent="0.25">
      <c r="A271" s="192"/>
      <c r="B271" s="191"/>
      <c r="C271" s="186"/>
      <c r="D271" s="186"/>
    </row>
    <row r="272" spans="1:4" s="176" customFormat="1" x14ac:dyDescent="0.25">
      <c r="A272" s="185"/>
      <c r="B272" s="185"/>
      <c r="C272" s="186"/>
      <c r="D272" s="186"/>
    </row>
    <row r="273" spans="1:4" s="176" customFormat="1" x14ac:dyDescent="0.25">
      <c r="A273" s="195"/>
      <c r="B273" s="196"/>
      <c r="C273" s="197"/>
      <c r="D273" s="186"/>
    </row>
    <row r="274" spans="1:4" s="176" customFormat="1" x14ac:dyDescent="0.25">
      <c r="A274" s="191"/>
      <c r="B274" s="191"/>
      <c r="C274" s="186"/>
      <c r="D274" s="186"/>
    </row>
    <row r="275" spans="1:4" s="176" customFormat="1" x14ac:dyDescent="0.25">
      <c r="A275" s="192"/>
      <c r="B275" s="191"/>
      <c r="C275" s="186"/>
      <c r="D275" s="186"/>
    </row>
    <row r="276" spans="1:4" s="176" customFormat="1" x14ac:dyDescent="0.25">
      <c r="A276" s="185"/>
      <c r="B276" s="185"/>
      <c r="C276" s="186"/>
      <c r="D276" s="186"/>
    </row>
    <row r="277" spans="1:4" s="176" customFormat="1" x14ac:dyDescent="0.25">
      <c r="A277" s="185"/>
      <c r="B277" s="185"/>
      <c r="C277" s="198"/>
      <c r="D277" s="186"/>
    </row>
    <row r="278" spans="1:4" s="176" customFormat="1" x14ac:dyDescent="0.25">
      <c r="A278" s="185"/>
      <c r="B278" s="185"/>
      <c r="C278" s="186"/>
      <c r="D278" s="186"/>
    </row>
    <row r="279" spans="1:4" s="176" customFormat="1" x14ac:dyDescent="0.25">
      <c r="A279" s="185"/>
      <c r="B279" s="185"/>
      <c r="C279" s="186"/>
      <c r="D279" s="186"/>
    </row>
    <row r="280" spans="1:4" s="176" customFormat="1" x14ac:dyDescent="0.25">
      <c r="A280" s="192"/>
      <c r="B280" s="191"/>
      <c r="C280" s="186"/>
      <c r="D280" s="186"/>
    </row>
    <row r="281" spans="1:4" s="200" customFormat="1" x14ac:dyDescent="0.25">
      <c r="A281" s="192"/>
      <c r="B281" s="191"/>
      <c r="C281" s="186"/>
      <c r="D281" s="186"/>
    </row>
    <row r="282" spans="1:4" s="176" customFormat="1" x14ac:dyDescent="0.25">
      <c r="A282" s="201"/>
      <c r="B282" s="201"/>
      <c r="C282" s="202"/>
      <c r="D282" s="186"/>
    </row>
    <row r="283" spans="1:4" s="176" customFormat="1" x14ac:dyDescent="0.25">
      <c r="A283" s="191"/>
      <c r="B283" s="191"/>
      <c r="C283" s="186"/>
      <c r="D283" s="186"/>
    </row>
    <row r="284" spans="1:4" s="176" customFormat="1" x14ac:dyDescent="0.25">
      <c r="A284" s="191"/>
      <c r="B284" s="191"/>
      <c r="C284" s="186"/>
      <c r="D284" s="186"/>
    </row>
    <row r="285" spans="1:4" s="176" customFormat="1" x14ac:dyDescent="0.25">
      <c r="A285" s="185"/>
      <c r="B285" s="185"/>
      <c r="C285" s="186"/>
      <c r="D285" s="186"/>
    </row>
    <row r="286" spans="1:4" s="176" customFormat="1" x14ac:dyDescent="0.25">
      <c r="A286" s="185"/>
      <c r="B286" s="185"/>
      <c r="C286" s="186"/>
      <c r="D286" s="186"/>
    </row>
    <row r="287" spans="1:4" s="176" customFormat="1" x14ac:dyDescent="0.25">
      <c r="A287" s="185"/>
      <c r="B287" s="185"/>
      <c r="C287" s="186"/>
      <c r="D287" s="186"/>
    </row>
    <row r="288" spans="1:4" s="176" customFormat="1" x14ac:dyDescent="0.25">
      <c r="A288" s="185"/>
      <c r="B288" s="185"/>
      <c r="C288" s="186"/>
      <c r="D288" s="186"/>
    </row>
    <row r="289" spans="1:4" s="176" customFormat="1" x14ac:dyDescent="0.25">
      <c r="A289" s="191"/>
      <c r="B289" s="191"/>
      <c r="C289" s="186"/>
      <c r="D289" s="186"/>
    </row>
    <row r="290" spans="1:4" s="176" customFormat="1" x14ac:dyDescent="0.25">
      <c r="A290" s="191"/>
      <c r="B290" s="191"/>
      <c r="C290" s="186"/>
      <c r="D290" s="186"/>
    </row>
    <row r="291" spans="1:4" s="176" customFormat="1" x14ac:dyDescent="0.25">
      <c r="A291" s="185"/>
      <c r="B291" s="185"/>
      <c r="C291" s="186"/>
      <c r="D291" s="186"/>
    </row>
    <row r="292" spans="1:4" s="176" customFormat="1" x14ac:dyDescent="0.25">
      <c r="A292" s="191"/>
      <c r="B292" s="191"/>
      <c r="C292" s="186"/>
      <c r="D292" s="186"/>
    </row>
    <row r="293" spans="1:4" s="176" customFormat="1" x14ac:dyDescent="0.25">
      <c r="A293" s="185"/>
      <c r="B293" s="185"/>
      <c r="C293" s="186"/>
      <c r="D293" s="186"/>
    </row>
    <row r="294" spans="1:4" s="176" customFormat="1" x14ac:dyDescent="0.25">
      <c r="A294" s="185"/>
      <c r="B294" s="185"/>
      <c r="C294" s="186"/>
      <c r="D294" s="186"/>
    </row>
    <row r="295" spans="1:4" s="176" customFormat="1" x14ac:dyDescent="0.25">
      <c r="A295" s="192"/>
      <c r="B295" s="203"/>
      <c r="C295" s="186"/>
      <c r="D295" s="186"/>
    </row>
    <row r="296" spans="1:4" s="176" customFormat="1" x14ac:dyDescent="0.25">
      <c r="A296" s="192"/>
      <c r="B296" s="191"/>
      <c r="C296" s="186"/>
      <c r="D296" s="186"/>
    </row>
    <row r="297" spans="1:4" s="176" customFormat="1" x14ac:dyDescent="0.25">
      <c r="A297" s="185"/>
      <c r="B297" s="185"/>
      <c r="C297" s="186"/>
      <c r="D297" s="186"/>
    </row>
    <row r="298" spans="1:4" s="176" customFormat="1" x14ac:dyDescent="0.25">
      <c r="A298" s="185"/>
      <c r="B298" s="185"/>
      <c r="C298" s="186"/>
      <c r="D298" s="186"/>
    </row>
    <row r="299" spans="1:4" s="176" customFormat="1" x14ac:dyDescent="0.25">
      <c r="A299" s="185"/>
      <c r="B299" s="185"/>
      <c r="C299" s="186"/>
      <c r="D299" s="186"/>
    </row>
    <row r="300" spans="1:4" s="176" customFormat="1" x14ac:dyDescent="0.25">
      <c r="A300" s="185"/>
      <c r="B300" s="185"/>
      <c r="C300" s="186"/>
      <c r="D300" s="186"/>
    </row>
    <row r="301" spans="1:4" s="176" customFormat="1" x14ac:dyDescent="0.25">
      <c r="A301" s="192"/>
      <c r="B301" s="191"/>
      <c r="C301" s="186"/>
      <c r="D301" s="186"/>
    </row>
    <row r="302" spans="1:4" s="176" customFormat="1" x14ac:dyDescent="0.25">
      <c r="A302" s="185"/>
      <c r="B302" s="185"/>
      <c r="C302" s="186"/>
      <c r="D302" s="186"/>
    </row>
    <row r="303" spans="1:4" s="176" customFormat="1" x14ac:dyDescent="0.25">
      <c r="A303" s="191"/>
      <c r="B303" s="191"/>
      <c r="C303" s="186"/>
      <c r="D303" s="186"/>
    </row>
    <row r="304" spans="1:4" s="176" customFormat="1" x14ac:dyDescent="0.25">
      <c r="A304" s="191"/>
      <c r="B304" s="191"/>
      <c r="C304" s="186"/>
      <c r="D304" s="186"/>
    </row>
    <row r="305" spans="1:4" s="176" customFormat="1" x14ac:dyDescent="0.25">
      <c r="A305" s="185"/>
      <c r="B305" s="185"/>
      <c r="C305" s="186"/>
      <c r="D305" s="186"/>
    </row>
    <row r="306" spans="1:4" s="176" customFormat="1" x14ac:dyDescent="0.25">
      <c r="A306" s="185"/>
      <c r="B306" s="185"/>
      <c r="C306" s="186"/>
      <c r="D306" s="186"/>
    </row>
    <row r="307" spans="1:4" s="176" customFormat="1" x14ac:dyDescent="0.25">
      <c r="A307" s="191"/>
      <c r="B307" s="191"/>
      <c r="C307" s="186"/>
      <c r="D307" s="186"/>
    </row>
    <row r="308" spans="1:4" s="176" customFormat="1" x14ac:dyDescent="0.25">
      <c r="A308" s="191"/>
      <c r="B308" s="191"/>
      <c r="C308" s="186"/>
      <c r="D308" s="186"/>
    </row>
    <row r="309" spans="1:4" s="176" customFormat="1" x14ac:dyDescent="0.25">
      <c r="A309" s="185"/>
      <c r="B309" s="185"/>
      <c r="C309" s="186"/>
      <c r="D309" s="186"/>
    </row>
    <row r="310" spans="1:4" s="176" customFormat="1" x14ac:dyDescent="0.25">
      <c r="A310" s="192"/>
      <c r="B310" s="191"/>
      <c r="C310" s="186"/>
      <c r="D310" s="186"/>
    </row>
    <row r="311" spans="1:4" s="176" customFormat="1" x14ac:dyDescent="0.25">
      <c r="A311" s="185"/>
      <c r="B311" s="185"/>
      <c r="C311" s="186"/>
      <c r="D311" s="186"/>
    </row>
    <row r="312" spans="1:4" s="176" customFormat="1" x14ac:dyDescent="0.25">
      <c r="A312" s="185"/>
      <c r="B312" s="185"/>
      <c r="C312" s="186"/>
      <c r="D312" s="186"/>
    </row>
    <row r="313" spans="1:4" s="176" customFormat="1" x14ac:dyDescent="0.25">
      <c r="A313" s="185"/>
      <c r="B313" s="185"/>
      <c r="C313" s="186"/>
      <c r="D313" s="186"/>
    </row>
    <row r="314" spans="1:4" s="176" customFormat="1" x14ac:dyDescent="0.25">
      <c r="A314" s="191"/>
      <c r="B314" s="191"/>
      <c r="C314" s="186"/>
      <c r="D314" s="186"/>
    </row>
    <row r="315" spans="1:4" s="176" customFormat="1" x14ac:dyDescent="0.25">
      <c r="A315" s="191"/>
      <c r="B315" s="191"/>
      <c r="C315" s="186"/>
      <c r="D315" s="186"/>
    </row>
    <row r="316" spans="1:4" s="176" customFormat="1" x14ac:dyDescent="0.25">
      <c r="A316" s="192"/>
      <c r="B316" s="191"/>
      <c r="C316" s="186"/>
      <c r="D316" s="186"/>
    </row>
    <row r="317" spans="1:4" s="176" customFormat="1" x14ac:dyDescent="0.25">
      <c r="A317" s="191"/>
      <c r="B317" s="191"/>
      <c r="C317" s="186"/>
      <c r="D317" s="186"/>
    </row>
    <row r="318" spans="1:4" s="176" customFormat="1" x14ac:dyDescent="0.25">
      <c r="A318" s="192"/>
      <c r="B318" s="191"/>
      <c r="C318" s="186"/>
      <c r="D318" s="186"/>
    </row>
    <row r="319" spans="1:4" s="176" customFormat="1" x14ac:dyDescent="0.25">
      <c r="A319" s="185"/>
      <c r="B319" s="185"/>
      <c r="C319" s="186"/>
      <c r="D319" s="186"/>
    </row>
    <row r="320" spans="1:4" s="176" customFormat="1" x14ac:dyDescent="0.25">
      <c r="A320" s="185"/>
      <c r="B320" s="185"/>
      <c r="C320" s="186"/>
      <c r="D320" s="186"/>
    </row>
    <row r="321" spans="1:4" s="176" customFormat="1" x14ac:dyDescent="0.25">
      <c r="A321" s="185"/>
      <c r="B321" s="185"/>
      <c r="C321" s="186"/>
      <c r="D321" s="186"/>
    </row>
    <row r="322" spans="1:4" s="176" customFormat="1" x14ac:dyDescent="0.25">
      <c r="A322" s="185"/>
      <c r="B322" s="185"/>
      <c r="C322" s="186"/>
      <c r="D322" s="186"/>
    </row>
    <row r="323" spans="1:4" s="176" customFormat="1" x14ac:dyDescent="0.25">
      <c r="A323" s="185"/>
      <c r="B323" s="185"/>
      <c r="C323" s="186"/>
      <c r="D323" s="186"/>
    </row>
    <row r="324" spans="1:4" s="176" customFormat="1" x14ac:dyDescent="0.25">
      <c r="A324" s="204"/>
      <c r="B324" s="204"/>
      <c r="C324" s="198"/>
      <c r="D324" s="198"/>
    </row>
    <row r="325" spans="1:4" s="176" customFormat="1" x14ac:dyDescent="0.25">
      <c r="A325" s="185"/>
      <c r="B325" s="185"/>
      <c r="C325" s="186"/>
      <c r="D325" s="186"/>
    </row>
    <row r="326" spans="1:4" s="176" customFormat="1" x14ac:dyDescent="0.25">
      <c r="A326" s="193"/>
      <c r="B326" s="193"/>
      <c r="C326" s="186"/>
      <c r="D326" s="186"/>
    </row>
    <row r="327" spans="1:4" s="176" customFormat="1" x14ac:dyDescent="0.25">
      <c r="A327" s="185"/>
      <c r="B327" s="185"/>
      <c r="C327" s="186"/>
      <c r="D327" s="186"/>
    </row>
    <row r="328" spans="1:4" s="176" customFormat="1" x14ac:dyDescent="0.25">
      <c r="A328" s="185"/>
      <c r="B328" s="185"/>
      <c r="C328" s="186"/>
      <c r="D328" s="186"/>
    </row>
    <row r="329" spans="1:4" s="176" customFormat="1" x14ac:dyDescent="0.25">
      <c r="A329" s="185"/>
      <c r="B329" s="185"/>
      <c r="C329" s="186"/>
      <c r="D329" s="186"/>
    </row>
    <row r="330" spans="1:4" s="176" customFormat="1" x14ac:dyDescent="0.25">
      <c r="A330" s="193"/>
      <c r="B330" s="193"/>
      <c r="C330" s="186"/>
      <c r="D330" s="186"/>
    </row>
    <row r="331" spans="1:4" s="175" customFormat="1" x14ac:dyDescent="0.25">
      <c r="A331" s="191"/>
      <c r="B331" s="191"/>
      <c r="C331" s="186"/>
      <c r="D331" s="186"/>
    </row>
    <row r="332" spans="1:4" s="175" customFormat="1" x14ac:dyDescent="0.25">
      <c r="A332" s="185"/>
      <c r="B332" s="185"/>
      <c r="C332" s="186"/>
      <c r="D332" s="186"/>
    </row>
    <row r="333" spans="1:4" s="175" customFormat="1" x14ac:dyDescent="0.25">
      <c r="A333" s="193"/>
      <c r="B333" s="193"/>
      <c r="C333" s="186"/>
      <c r="D333" s="186"/>
    </row>
    <row r="334" spans="1:4" s="175" customFormat="1" x14ac:dyDescent="0.25">
      <c r="A334" s="185"/>
      <c r="B334" s="185"/>
      <c r="C334" s="186"/>
      <c r="D334" s="186"/>
    </row>
    <row r="335" spans="1:4" s="176" customFormat="1" x14ac:dyDescent="0.25">
      <c r="A335" s="185"/>
      <c r="B335" s="185"/>
      <c r="C335" s="186"/>
      <c r="D335" s="186"/>
    </row>
    <row r="336" spans="1:4" s="176" customFormat="1" x14ac:dyDescent="0.25">
      <c r="A336" s="185"/>
      <c r="B336" s="185"/>
      <c r="C336" s="186"/>
      <c r="D336" s="186"/>
    </row>
    <row r="337" spans="1:4" s="176" customFormat="1" x14ac:dyDescent="0.25">
      <c r="A337" s="185"/>
      <c r="B337" s="185"/>
      <c r="C337" s="186"/>
      <c r="D337" s="186"/>
    </row>
    <row r="338" spans="1:4" s="176" customFormat="1" x14ac:dyDescent="0.25">
      <c r="A338" s="185"/>
      <c r="B338" s="185"/>
      <c r="C338" s="186"/>
      <c r="D338" s="186"/>
    </row>
    <row r="339" spans="1:4" s="176" customFormat="1" x14ac:dyDescent="0.25">
      <c r="A339" s="185"/>
      <c r="B339" s="185"/>
      <c r="C339" s="184"/>
      <c r="D339" s="186"/>
    </row>
    <row r="340" spans="1:4" s="176" customFormat="1" x14ac:dyDescent="0.25">
      <c r="A340" s="185"/>
      <c r="B340" s="185"/>
      <c r="C340" s="184"/>
      <c r="D340" s="186"/>
    </row>
    <row r="341" spans="1:4" s="176" customFormat="1" x14ac:dyDescent="0.25">
      <c r="A341" s="185"/>
      <c r="B341" s="185"/>
      <c r="C341" s="184"/>
      <c r="D341" s="186"/>
    </row>
    <row r="342" spans="1:4" s="176" customFormat="1" x14ac:dyDescent="0.25">
      <c r="A342" s="185"/>
      <c r="B342" s="185"/>
      <c r="C342" s="184"/>
      <c r="D342" s="186"/>
    </row>
    <row r="343" spans="1:4" s="176" customFormat="1" x14ac:dyDescent="0.25">
      <c r="B343" s="206"/>
      <c r="C343" s="188"/>
      <c r="D343" s="207"/>
    </row>
    <row r="344" spans="1:4" s="176" customFormat="1" x14ac:dyDescent="0.25">
      <c r="A344" s="273"/>
      <c r="B344" s="274"/>
      <c r="C344" s="274"/>
      <c r="D344" s="274"/>
    </row>
    <row r="345" spans="1:4" s="176" customFormat="1" x14ac:dyDescent="0.25">
      <c r="B345" s="178"/>
      <c r="C345" s="179"/>
      <c r="D345" s="179"/>
    </row>
    <row r="346" spans="1:4" s="176" customFormat="1" x14ac:dyDescent="0.25">
      <c r="A346" s="180"/>
      <c r="B346" s="188"/>
      <c r="C346" s="188"/>
      <c r="D346" s="188"/>
    </row>
    <row r="347" spans="1:4" s="176" customFormat="1" x14ac:dyDescent="0.25">
      <c r="A347" s="180"/>
      <c r="B347" s="188"/>
      <c r="C347" s="188"/>
      <c r="D347" s="188"/>
    </row>
    <row r="348" spans="1:4" s="176" customFormat="1" x14ac:dyDescent="0.25">
      <c r="A348" s="180"/>
      <c r="B348" s="188"/>
      <c r="C348" s="188"/>
      <c r="D348" s="188"/>
    </row>
    <row r="349" spans="1:4" s="176" customFormat="1" x14ac:dyDescent="0.25">
      <c r="A349" s="180"/>
      <c r="B349" s="188"/>
      <c r="C349" s="188"/>
      <c r="D349" s="188"/>
    </row>
    <row r="350" spans="1:4" s="176" customFormat="1" x14ac:dyDescent="0.25">
      <c r="A350" s="180"/>
      <c r="B350" s="188"/>
      <c r="C350" s="188"/>
      <c r="D350" s="188"/>
    </row>
    <row r="351" spans="1:4" s="176" customFormat="1" x14ac:dyDescent="0.25">
      <c r="A351" s="180"/>
      <c r="B351" s="210"/>
      <c r="C351" s="210"/>
      <c r="D351" s="210"/>
    </row>
    <row r="352" spans="1:4" s="176" customFormat="1" x14ac:dyDescent="0.25">
      <c r="A352" s="211"/>
      <c r="B352" s="188"/>
      <c r="C352" s="188"/>
      <c r="D352" s="188"/>
    </row>
    <row r="353" spans="1:4" s="176" customFormat="1" x14ac:dyDescent="0.25">
      <c r="A353" s="180"/>
      <c r="B353" s="188"/>
      <c r="C353" s="188"/>
      <c r="D353" s="188"/>
    </row>
    <row r="354" spans="1:4" s="176" customFormat="1" x14ac:dyDescent="0.25">
      <c r="A354" s="180"/>
      <c r="B354" s="188"/>
      <c r="C354" s="188"/>
      <c r="D354" s="188"/>
    </row>
    <row r="355" spans="1:4" s="176" customFormat="1" x14ac:dyDescent="0.25">
      <c r="A355" s="180"/>
      <c r="B355" s="178"/>
      <c r="C355" s="178"/>
      <c r="D355" s="178"/>
    </row>
    <row r="356" spans="1:4" s="176" customFormat="1" x14ac:dyDescent="0.25">
      <c r="B356" s="206"/>
      <c r="C356" s="146"/>
      <c r="D356" s="146"/>
    </row>
    <row r="357" spans="1:4" s="176" customFormat="1" x14ac:dyDescent="0.25">
      <c r="A357" s="273"/>
      <c r="B357" s="274"/>
      <c r="C357" s="274"/>
      <c r="D357" s="146"/>
    </row>
    <row r="358" spans="1:4" s="176" customFormat="1" x14ac:dyDescent="0.25">
      <c r="A358" s="180"/>
      <c r="B358" s="178"/>
      <c r="C358" s="179"/>
      <c r="D358" s="179"/>
    </row>
    <row r="359" spans="1:4" s="176" customFormat="1" x14ac:dyDescent="0.25">
      <c r="A359" s="180"/>
      <c r="B359" s="188"/>
      <c r="C359" s="188"/>
      <c r="D359" s="188"/>
    </row>
    <row r="360" spans="1:4" s="176" customFormat="1" x14ac:dyDescent="0.25">
      <c r="A360" s="180"/>
      <c r="B360" s="188"/>
      <c r="C360" s="188"/>
      <c r="D360" s="188"/>
    </row>
    <row r="361" spans="1:4" s="176" customFormat="1" x14ac:dyDescent="0.25">
      <c r="A361" s="180"/>
      <c r="B361" s="146"/>
      <c r="C361" s="146"/>
      <c r="D361" s="212"/>
    </row>
    <row r="362" spans="1:4" s="176" customFormat="1" x14ac:dyDescent="0.25">
      <c r="A362" s="180"/>
      <c r="B362" s="146"/>
      <c r="C362" s="146"/>
      <c r="D362" s="146"/>
    </row>
    <row r="363" spans="1:4" s="176" customFormat="1" x14ac:dyDescent="0.25">
      <c r="A363" s="180"/>
      <c r="B363" s="188"/>
      <c r="C363" s="188"/>
      <c r="D363" s="188"/>
    </row>
    <row r="364" spans="1:4" s="176" customFormat="1" x14ac:dyDescent="0.25">
      <c r="A364" s="180"/>
      <c r="B364" s="188"/>
      <c r="C364" s="188"/>
      <c r="D364" s="188"/>
    </row>
    <row r="365" spans="1:4" s="176" customFormat="1" x14ac:dyDescent="0.25">
      <c r="A365" s="180"/>
      <c r="B365" s="146"/>
      <c r="C365" s="146"/>
      <c r="D365" s="146"/>
    </row>
    <row r="366" spans="1:4" s="175" customFormat="1" x14ac:dyDescent="0.25">
      <c r="A366" s="180"/>
      <c r="B366" s="205"/>
      <c r="C366" s="205"/>
      <c r="D366" s="205"/>
    </row>
    <row r="367" spans="1:4" s="175" customFormat="1" x14ac:dyDescent="0.25">
      <c r="A367" s="180"/>
      <c r="B367" s="188"/>
      <c r="C367" s="188"/>
      <c r="D367" s="188"/>
    </row>
    <row r="368" spans="1:4" s="175" customFormat="1" x14ac:dyDescent="0.25">
      <c r="A368" s="180"/>
      <c r="B368" s="188"/>
      <c r="C368" s="188"/>
      <c r="D368" s="188"/>
    </row>
    <row r="369" spans="1:5" s="176" customFormat="1" x14ac:dyDescent="0.25">
      <c r="A369" s="180"/>
      <c r="B369" s="205"/>
      <c r="C369" s="205"/>
      <c r="D369" s="205"/>
      <c r="E369" s="175"/>
    </row>
    <row r="370" spans="1:5" s="176" customFormat="1" x14ac:dyDescent="0.25">
      <c r="A370" s="180"/>
      <c r="B370" s="146"/>
      <c r="C370" s="146"/>
      <c r="D370" s="146"/>
    </row>
    <row r="371" spans="1:5" s="176" customFormat="1" x14ac:dyDescent="0.25">
      <c r="A371" s="180"/>
      <c r="B371" s="188"/>
      <c r="C371" s="188"/>
      <c r="D371" s="188"/>
    </row>
    <row r="372" spans="1:5" s="176" customFormat="1" x14ac:dyDescent="0.25">
      <c r="A372" s="180"/>
      <c r="B372" s="188"/>
      <c r="C372" s="188"/>
      <c r="D372" s="188"/>
    </row>
    <row r="373" spans="1:5" s="176" customFormat="1" x14ac:dyDescent="0.25">
      <c r="A373" s="180"/>
      <c r="B373" s="146"/>
      <c r="C373" s="146"/>
      <c r="D373" s="146"/>
    </row>
    <row r="374" spans="1:5" s="176" customFormat="1" x14ac:dyDescent="0.25">
      <c r="A374" s="180"/>
      <c r="B374" s="179"/>
      <c r="C374" s="179"/>
      <c r="D374" s="179"/>
    </row>
    <row r="375" spans="1:5" s="176" customFormat="1" x14ac:dyDescent="0.25">
      <c r="A375" s="180"/>
      <c r="B375" s="179"/>
      <c r="C375" s="179"/>
      <c r="D375" s="179"/>
    </row>
    <row r="376" spans="1:5" s="176" customFormat="1" x14ac:dyDescent="0.25">
      <c r="A376" s="180"/>
      <c r="B376" s="206"/>
      <c r="C376" s="146"/>
      <c r="D376" s="146"/>
    </row>
    <row r="377" spans="1:5" s="176" customFormat="1" x14ac:dyDescent="0.25">
      <c r="A377" s="180"/>
      <c r="B377" s="178"/>
      <c r="C377" s="178"/>
      <c r="D377" s="178"/>
    </row>
    <row r="378" spans="1:5" s="176" customFormat="1" x14ac:dyDescent="0.25">
      <c r="A378" s="180"/>
      <c r="B378" s="210"/>
      <c r="C378" s="210"/>
      <c r="D378" s="210"/>
    </row>
    <row r="379" spans="1:5" s="176" customFormat="1" x14ac:dyDescent="0.25">
      <c r="A379" s="180"/>
      <c r="B379" s="210"/>
      <c r="C379" s="210"/>
      <c r="D379" s="210"/>
    </row>
    <row r="380" spans="1:5" s="176" customFormat="1" x14ac:dyDescent="0.25">
      <c r="A380" s="180"/>
      <c r="B380" s="210"/>
      <c r="C380" s="210"/>
      <c r="D380" s="210"/>
    </row>
    <row r="381" spans="1:5" s="176" customFormat="1" x14ac:dyDescent="0.25">
      <c r="A381" s="180"/>
      <c r="B381" s="210"/>
      <c r="C381" s="210"/>
      <c r="D381" s="210"/>
    </row>
    <row r="382" spans="1:5" s="176" customFormat="1" x14ac:dyDescent="0.25">
      <c r="A382" s="180"/>
      <c r="B382" s="213"/>
      <c r="C382" s="213"/>
      <c r="D382" s="213"/>
    </row>
    <row r="383" spans="1:5" s="176" customFormat="1" x14ac:dyDescent="0.25">
      <c r="B383" s="206"/>
      <c r="C383" s="146"/>
      <c r="D383" s="146"/>
    </row>
    <row r="384" spans="1:5" s="176" customFormat="1" x14ac:dyDescent="0.25">
      <c r="B384" s="178"/>
      <c r="C384" s="178"/>
      <c r="D384" s="178"/>
    </row>
    <row r="385" spans="1:5" s="176" customFormat="1" x14ac:dyDescent="0.25">
      <c r="B385" s="187"/>
      <c r="C385" s="187"/>
      <c r="D385" s="187"/>
    </row>
    <row r="386" spans="1:5" s="176" customFormat="1" x14ac:dyDescent="0.25">
      <c r="B386" s="187"/>
      <c r="C386" s="187"/>
      <c r="D386" s="187"/>
    </row>
    <row r="387" spans="1:5" s="175" customFormat="1" x14ac:dyDescent="0.25">
      <c r="A387" s="185"/>
      <c r="B387" s="214"/>
      <c r="C387" s="214"/>
      <c r="D387" s="187"/>
    </row>
    <row r="388" spans="1:5" s="176" customFormat="1" x14ac:dyDescent="0.25">
      <c r="B388" s="187"/>
      <c r="C388" s="187"/>
      <c r="D388" s="187"/>
    </row>
    <row r="389" spans="1:5" s="176" customFormat="1" x14ac:dyDescent="0.25">
      <c r="B389" s="187"/>
      <c r="C389" s="187"/>
      <c r="D389" s="187"/>
    </row>
    <row r="390" spans="1:5" s="176" customFormat="1" x14ac:dyDescent="0.25">
      <c r="B390" s="187"/>
      <c r="C390" s="187"/>
      <c r="D390" s="187"/>
    </row>
    <row r="391" spans="1:5" s="176" customFormat="1" x14ac:dyDescent="0.25">
      <c r="B391" s="206"/>
      <c r="C391" s="146"/>
      <c r="D391" s="146"/>
    </row>
    <row r="392" spans="1:5" s="176" customFormat="1" x14ac:dyDescent="0.25">
      <c r="B392" s="206"/>
      <c r="C392" s="146"/>
      <c r="D392" s="146"/>
    </row>
    <row r="393" spans="1:5" s="176" customFormat="1" x14ac:dyDescent="0.25">
      <c r="B393" s="206"/>
      <c r="C393" s="146"/>
      <c r="D393" s="146"/>
    </row>
    <row r="394" spans="1:5" s="176" customFormat="1" x14ac:dyDescent="0.25">
      <c r="B394" s="206"/>
      <c r="C394" s="146"/>
      <c r="D394" s="146"/>
    </row>
    <row r="395" spans="1:5" s="176" customFormat="1" x14ac:dyDescent="0.25">
      <c r="B395" s="206"/>
      <c r="C395" s="146"/>
      <c r="D395" s="146"/>
    </row>
    <row r="396" spans="1:5" s="176" customFormat="1" x14ac:dyDescent="0.25">
      <c r="B396" s="206"/>
      <c r="C396" s="146"/>
      <c r="D396" s="146"/>
    </row>
    <row r="397" spans="1:5" s="176" customFormat="1" x14ac:dyDescent="0.25">
      <c r="B397" s="206"/>
      <c r="C397" s="146"/>
      <c r="D397" s="146"/>
    </row>
    <row r="398" spans="1:5" s="176" customFormat="1" x14ac:dyDescent="0.25">
      <c r="B398" s="206"/>
      <c r="C398" s="146"/>
      <c r="D398" s="146"/>
    </row>
    <row r="399" spans="1:5" s="176" customFormat="1" ht="21" x14ac:dyDescent="0.35">
      <c r="A399" s="275"/>
      <c r="B399" s="275"/>
      <c r="C399" s="275"/>
      <c r="D399" s="275"/>
    </row>
    <row r="400" spans="1:5" s="175" customFormat="1" x14ac:dyDescent="0.25">
      <c r="A400" s="216"/>
      <c r="B400" s="216"/>
      <c r="C400" s="215"/>
      <c r="D400" s="205"/>
      <c r="E400" s="147"/>
    </row>
    <row r="401" spans="1:5" s="175" customFormat="1" x14ac:dyDescent="0.25">
      <c r="A401" s="201"/>
      <c r="B401" s="201"/>
      <c r="C401" s="217"/>
      <c r="D401" s="205"/>
      <c r="E401" s="147"/>
    </row>
    <row r="402" spans="1:5" s="176" customFormat="1" x14ac:dyDescent="0.25">
      <c r="A402" s="201"/>
      <c r="B402" s="201"/>
      <c r="C402" s="217"/>
      <c r="D402" s="205"/>
    </row>
    <row r="403" spans="1:5" s="175" customFormat="1" x14ac:dyDescent="0.25">
      <c r="A403" s="216"/>
      <c r="B403" s="216"/>
      <c r="C403" s="215"/>
      <c r="D403" s="205"/>
      <c r="E403" s="147"/>
    </row>
    <row r="404" spans="1:5" s="176" customFormat="1" x14ac:dyDescent="0.25">
      <c r="A404" s="185"/>
      <c r="B404" s="185"/>
      <c r="C404" s="184"/>
      <c r="D404" s="186"/>
      <c r="E404" s="147"/>
    </row>
    <row r="405" spans="1:5" s="176" customFormat="1" x14ac:dyDescent="0.25">
      <c r="B405" s="206"/>
      <c r="C405" s="146"/>
      <c r="D405" s="146"/>
    </row>
    <row r="406" spans="1:5" s="176" customFormat="1" x14ac:dyDescent="0.25">
      <c r="B406" s="206"/>
      <c r="C406" s="146"/>
      <c r="D406" s="146"/>
    </row>
    <row r="407" spans="1:5" s="176" customFormat="1" x14ac:dyDescent="0.25">
      <c r="B407" s="206"/>
      <c r="C407" s="146"/>
      <c r="D407" s="146"/>
    </row>
    <row r="408" spans="1:5" s="176" customFormat="1" x14ac:dyDescent="0.25">
      <c r="B408" s="206"/>
      <c r="C408" s="146"/>
      <c r="D408" s="146"/>
    </row>
    <row r="409" spans="1:5" s="174" customFormat="1" x14ac:dyDescent="0.25">
      <c r="B409" s="46"/>
      <c r="C409" s="37"/>
      <c r="D409" s="37"/>
    </row>
  </sheetData>
  <sortState xmlns:xlrd2="http://schemas.microsoft.com/office/spreadsheetml/2017/richdata2" ref="A1:E245">
    <sortCondition descending="1" ref="E1:E245"/>
  </sortState>
  <mergeCells count="3">
    <mergeCell ref="A344:D344"/>
    <mergeCell ref="A357:C357"/>
    <mergeCell ref="A399:D399"/>
  </mergeCells>
  <conditionalFormatting sqref="A158 A155 A30 C11 C33 C96 C93:C94 C107 C171 C168 C149 A90 A87:A88 A11">
    <cfRule type="cellIs" dxfId="4" priority="2" stopIfTrue="1" operator="lessThan">
      <formula>0</formula>
    </cfRule>
  </conditionalFormatting>
  <pageMargins left="0.34" right="0.34" top="0.52" bottom="0.5" header="0.5" footer="0.5"/>
  <pageSetup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09"/>
  <sheetViews>
    <sheetView zoomScale="105" zoomScaleNormal="105" workbookViewId="0">
      <pane ySplit="1" topLeftCell="A2" activePane="bottomLeft" state="frozenSplit"/>
      <selection pane="bottomLeft" activeCell="G35" sqref="G35"/>
    </sheetView>
  </sheetViews>
  <sheetFormatPr defaultColWidth="10" defaultRowHeight="15.75" x14ac:dyDescent="0.25"/>
  <cols>
    <col min="1" max="1" width="17.140625" style="27" customWidth="1"/>
    <col min="2" max="2" width="12.85546875" style="73" customWidth="1"/>
    <col min="3" max="3" width="15.5703125" style="155" customWidth="1"/>
    <col min="4" max="4" width="4.42578125" style="155" bestFit="1" customWidth="1"/>
    <col min="5" max="5" width="11.140625" style="27" customWidth="1"/>
    <col min="6" max="6" width="10" style="27"/>
    <col min="7" max="7" width="38.42578125" style="27" customWidth="1"/>
    <col min="8" max="16384" width="10" style="27"/>
  </cols>
  <sheetData>
    <row r="1" spans="1:7" s="28" customFormat="1" ht="45" customHeight="1" x14ac:dyDescent="0.25">
      <c r="A1" s="64" t="s">
        <v>101</v>
      </c>
      <c r="B1" s="64" t="s">
        <v>2</v>
      </c>
      <c r="C1" s="65" t="s">
        <v>3</v>
      </c>
      <c r="D1" s="65" t="s">
        <v>4</v>
      </c>
      <c r="E1" s="66" t="s">
        <v>70</v>
      </c>
    </row>
    <row r="2" spans="1:7" s="28" customFormat="1" x14ac:dyDescent="0.25">
      <c r="A2" s="242" t="s">
        <v>134</v>
      </c>
      <c r="B2" s="242" t="s">
        <v>135</v>
      </c>
      <c r="C2" s="242" t="s">
        <v>136</v>
      </c>
      <c r="D2" s="239" t="s">
        <v>16</v>
      </c>
      <c r="E2" s="240">
        <v>45</v>
      </c>
    </row>
    <row r="3" spans="1:7" s="28" customFormat="1" x14ac:dyDescent="0.25">
      <c r="A3" s="242" t="s">
        <v>159</v>
      </c>
      <c r="B3" s="242" t="s">
        <v>160</v>
      </c>
      <c r="C3" s="242" t="s">
        <v>124</v>
      </c>
      <c r="D3" s="229" t="s">
        <v>16</v>
      </c>
      <c r="E3" s="233">
        <v>45</v>
      </c>
      <c r="G3" s="241" t="s">
        <v>832</v>
      </c>
    </row>
    <row r="4" spans="1:7" s="28" customFormat="1" x14ac:dyDescent="0.25">
      <c r="A4" s="242" t="s">
        <v>198</v>
      </c>
      <c r="B4" s="242" t="s">
        <v>199</v>
      </c>
      <c r="C4" s="242" t="s">
        <v>181</v>
      </c>
      <c r="D4" s="239" t="s">
        <v>19</v>
      </c>
      <c r="E4" s="240">
        <v>45</v>
      </c>
      <c r="G4" s="232" t="s">
        <v>830</v>
      </c>
    </row>
    <row r="5" spans="1:7" s="28" customFormat="1" x14ac:dyDescent="0.25">
      <c r="A5" s="242" t="s">
        <v>452</v>
      </c>
      <c r="B5" s="242" t="s">
        <v>318</v>
      </c>
      <c r="C5" s="242" t="s">
        <v>181</v>
      </c>
      <c r="D5" s="229" t="s">
        <v>22</v>
      </c>
      <c r="E5" s="235">
        <v>45</v>
      </c>
      <c r="G5" s="221" t="s">
        <v>831</v>
      </c>
    </row>
    <row r="6" spans="1:7" s="28" customFormat="1" x14ac:dyDescent="0.25">
      <c r="A6" s="242" t="s">
        <v>126</v>
      </c>
      <c r="B6" s="242" t="s">
        <v>127</v>
      </c>
      <c r="C6" s="242" t="s">
        <v>128</v>
      </c>
      <c r="D6" s="229" t="s">
        <v>16</v>
      </c>
      <c r="E6" s="233">
        <v>44</v>
      </c>
    </row>
    <row r="7" spans="1:7" s="28" customFormat="1" x14ac:dyDescent="0.25">
      <c r="A7" s="242" t="s">
        <v>213</v>
      </c>
      <c r="B7" s="242" t="s">
        <v>214</v>
      </c>
      <c r="C7" s="242" t="s">
        <v>175</v>
      </c>
      <c r="D7" s="229" t="s">
        <v>19</v>
      </c>
      <c r="E7" s="233">
        <v>44</v>
      </c>
    </row>
    <row r="8" spans="1:7" s="28" customFormat="1" x14ac:dyDescent="0.25">
      <c r="A8" s="242" t="s">
        <v>276</v>
      </c>
      <c r="B8" s="242" t="s">
        <v>277</v>
      </c>
      <c r="C8" s="242" t="s">
        <v>181</v>
      </c>
      <c r="D8" s="229" t="s">
        <v>20</v>
      </c>
      <c r="E8" s="235">
        <v>44</v>
      </c>
    </row>
    <row r="9" spans="1:7" s="28" customFormat="1" x14ac:dyDescent="0.25">
      <c r="A9" s="242" t="s">
        <v>282</v>
      </c>
      <c r="B9" s="242" t="s">
        <v>283</v>
      </c>
      <c r="C9" s="242" t="s">
        <v>284</v>
      </c>
      <c r="D9" s="229" t="s">
        <v>20</v>
      </c>
      <c r="E9" s="235">
        <v>44</v>
      </c>
    </row>
    <row r="10" spans="1:7" s="28" customFormat="1" x14ac:dyDescent="0.25">
      <c r="A10" s="242" t="s">
        <v>314</v>
      </c>
      <c r="B10" s="242" t="s">
        <v>315</v>
      </c>
      <c r="C10" s="242" t="s">
        <v>128</v>
      </c>
      <c r="D10" s="219" t="s">
        <v>20</v>
      </c>
      <c r="E10" s="225">
        <v>44</v>
      </c>
    </row>
    <row r="11" spans="1:7" s="28" customFormat="1" x14ac:dyDescent="0.25">
      <c r="A11" s="242" t="s">
        <v>722</v>
      </c>
      <c r="B11" s="242" t="s">
        <v>723</v>
      </c>
      <c r="C11" s="242" t="s">
        <v>136</v>
      </c>
      <c r="D11" s="229" t="s">
        <v>25</v>
      </c>
      <c r="E11" s="235">
        <v>44</v>
      </c>
    </row>
    <row r="12" spans="1:7" s="28" customFormat="1" x14ac:dyDescent="0.25">
      <c r="A12" s="242" t="s">
        <v>227</v>
      </c>
      <c r="B12" s="242" t="s">
        <v>739</v>
      </c>
      <c r="C12" s="242" t="s">
        <v>136</v>
      </c>
      <c r="D12" s="229" t="s">
        <v>25</v>
      </c>
      <c r="E12" s="235">
        <v>44</v>
      </c>
    </row>
    <row r="13" spans="1:7" s="28" customFormat="1" x14ac:dyDescent="0.25">
      <c r="A13" s="243" t="s">
        <v>823</v>
      </c>
      <c r="B13" s="242" t="s">
        <v>195</v>
      </c>
      <c r="C13" s="242" t="s">
        <v>196</v>
      </c>
      <c r="D13" s="219" t="s">
        <v>19</v>
      </c>
      <c r="E13" s="220">
        <v>43</v>
      </c>
    </row>
    <row r="14" spans="1:7" s="28" customFormat="1" x14ac:dyDescent="0.25">
      <c r="A14" s="242" t="s">
        <v>514</v>
      </c>
      <c r="B14" s="242" t="s">
        <v>515</v>
      </c>
      <c r="C14" s="242" t="s">
        <v>113</v>
      </c>
      <c r="D14" s="229" t="s">
        <v>23</v>
      </c>
      <c r="E14" s="235">
        <v>43</v>
      </c>
    </row>
    <row r="15" spans="1:7" s="28" customFormat="1" x14ac:dyDescent="0.25">
      <c r="A15" s="242" t="s">
        <v>557</v>
      </c>
      <c r="B15" s="242" t="s">
        <v>558</v>
      </c>
      <c r="C15" s="242" t="s">
        <v>136</v>
      </c>
      <c r="D15" s="229" t="s">
        <v>0</v>
      </c>
      <c r="E15" s="235">
        <v>43</v>
      </c>
    </row>
    <row r="16" spans="1:7" s="28" customFormat="1" x14ac:dyDescent="0.25">
      <c r="A16" s="242" t="s">
        <v>643</v>
      </c>
      <c r="B16" s="242" t="s">
        <v>371</v>
      </c>
      <c r="C16" s="242" t="s">
        <v>175</v>
      </c>
      <c r="D16" s="229" t="s">
        <v>24</v>
      </c>
      <c r="E16" s="235">
        <v>43</v>
      </c>
    </row>
    <row r="17" spans="1:5" s="28" customFormat="1" x14ac:dyDescent="0.25">
      <c r="A17" s="242" t="s">
        <v>311</v>
      </c>
      <c r="B17" s="242" t="s">
        <v>312</v>
      </c>
      <c r="C17" s="242" t="s">
        <v>136</v>
      </c>
      <c r="D17" s="219" t="s">
        <v>20</v>
      </c>
      <c r="E17" s="225">
        <v>42.5</v>
      </c>
    </row>
    <row r="18" spans="1:5" s="28" customFormat="1" x14ac:dyDescent="0.25">
      <c r="A18" s="242" t="s">
        <v>731</v>
      </c>
      <c r="B18" s="242" t="s">
        <v>732</v>
      </c>
      <c r="C18" s="242" t="s">
        <v>175</v>
      </c>
      <c r="D18" s="219" t="s">
        <v>25</v>
      </c>
      <c r="E18" s="225">
        <v>42.5</v>
      </c>
    </row>
    <row r="19" spans="1:5" s="28" customFormat="1" x14ac:dyDescent="0.25">
      <c r="A19" s="242" t="s">
        <v>162</v>
      </c>
      <c r="B19" s="242" t="s">
        <v>163</v>
      </c>
      <c r="C19" s="242" t="s">
        <v>164</v>
      </c>
      <c r="D19" s="26" t="s">
        <v>16</v>
      </c>
      <c r="E19" s="30">
        <v>42</v>
      </c>
    </row>
    <row r="20" spans="1:5" s="28" customFormat="1" x14ac:dyDescent="0.25">
      <c r="A20" s="242" t="s">
        <v>177</v>
      </c>
      <c r="B20" s="242" t="s">
        <v>178</v>
      </c>
      <c r="C20" s="242" t="s">
        <v>136</v>
      </c>
      <c r="D20" s="229" t="s">
        <v>16</v>
      </c>
      <c r="E20" s="233">
        <v>42</v>
      </c>
    </row>
    <row r="21" spans="1:5" s="28" customFormat="1" x14ac:dyDescent="0.25">
      <c r="A21" s="242" t="s">
        <v>192</v>
      </c>
      <c r="B21" s="242" t="s">
        <v>193</v>
      </c>
      <c r="C21" s="242" t="s">
        <v>136</v>
      </c>
      <c r="D21" s="26" t="s">
        <v>19</v>
      </c>
      <c r="E21" s="30">
        <v>42</v>
      </c>
    </row>
    <row r="22" spans="1:5" s="28" customFormat="1" x14ac:dyDescent="0.25">
      <c r="A22" s="242" t="s">
        <v>205</v>
      </c>
      <c r="B22" s="242" t="s">
        <v>206</v>
      </c>
      <c r="C22" s="242" t="s">
        <v>124</v>
      </c>
      <c r="D22" s="26" t="s">
        <v>19</v>
      </c>
      <c r="E22" s="30">
        <v>42</v>
      </c>
    </row>
    <row r="23" spans="1:5" s="28" customFormat="1" x14ac:dyDescent="0.25">
      <c r="A23" s="242" t="s">
        <v>265</v>
      </c>
      <c r="B23" s="242" t="s">
        <v>266</v>
      </c>
      <c r="C23" s="242" t="s">
        <v>181</v>
      </c>
      <c r="D23" s="229" t="s">
        <v>19</v>
      </c>
      <c r="E23" s="233">
        <v>42</v>
      </c>
    </row>
    <row r="24" spans="1:5" s="28" customFormat="1" x14ac:dyDescent="0.25">
      <c r="A24" s="242" t="s">
        <v>370</v>
      </c>
      <c r="B24" s="242" t="s">
        <v>371</v>
      </c>
      <c r="C24" s="242" t="s">
        <v>181</v>
      </c>
      <c r="D24" s="229" t="s">
        <v>21</v>
      </c>
      <c r="E24" s="235">
        <v>42</v>
      </c>
    </row>
    <row r="25" spans="1:5" s="28" customFormat="1" x14ac:dyDescent="0.25">
      <c r="A25" s="242" t="s">
        <v>421</v>
      </c>
      <c r="B25" s="242" t="s">
        <v>422</v>
      </c>
      <c r="C25" s="242" t="s">
        <v>113</v>
      </c>
      <c r="D25" s="229" t="s">
        <v>22</v>
      </c>
      <c r="E25" s="235">
        <v>42</v>
      </c>
    </row>
    <row r="26" spans="1:5" s="28" customFormat="1" x14ac:dyDescent="0.25">
      <c r="A26" s="242" t="s">
        <v>645</v>
      </c>
      <c r="B26" s="242" t="s">
        <v>524</v>
      </c>
      <c r="C26" s="242" t="s">
        <v>171</v>
      </c>
      <c r="D26" s="26" t="s">
        <v>24</v>
      </c>
      <c r="E26" s="167">
        <v>42</v>
      </c>
    </row>
    <row r="27" spans="1:5" s="28" customFormat="1" x14ac:dyDescent="0.25">
      <c r="A27" s="242" t="s">
        <v>694</v>
      </c>
      <c r="B27" s="242" t="s">
        <v>695</v>
      </c>
      <c r="C27" s="242" t="s">
        <v>175</v>
      </c>
      <c r="D27" s="229" t="s">
        <v>25</v>
      </c>
      <c r="E27" s="235">
        <v>42</v>
      </c>
    </row>
    <row r="28" spans="1:5" s="28" customFormat="1" x14ac:dyDescent="0.25">
      <c r="A28" s="242" t="s">
        <v>714</v>
      </c>
      <c r="B28" s="242" t="s">
        <v>715</v>
      </c>
      <c r="C28" s="242" t="s">
        <v>113</v>
      </c>
      <c r="D28" s="229" t="s">
        <v>25</v>
      </c>
      <c r="E28" s="235">
        <v>42</v>
      </c>
    </row>
    <row r="29" spans="1:5" s="28" customFormat="1" x14ac:dyDescent="0.25">
      <c r="A29" s="242" t="s">
        <v>752</v>
      </c>
      <c r="B29" s="242" t="s">
        <v>753</v>
      </c>
      <c r="C29" s="242" t="s">
        <v>181</v>
      </c>
      <c r="D29" s="229" t="s">
        <v>25</v>
      </c>
      <c r="E29" s="235">
        <v>42</v>
      </c>
    </row>
    <row r="30" spans="1:5" s="28" customFormat="1" x14ac:dyDescent="0.25">
      <c r="A30" s="242" t="s">
        <v>770</v>
      </c>
      <c r="B30" s="242" t="s">
        <v>771</v>
      </c>
      <c r="C30" s="242" t="s">
        <v>175</v>
      </c>
      <c r="D30" s="229" t="s">
        <v>26</v>
      </c>
      <c r="E30" s="235">
        <v>42</v>
      </c>
    </row>
    <row r="31" spans="1:5" s="28" customFormat="1" x14ac:dyDescent="0.25">
      <c r="A31" s="111" t="s">
        <v>409</v>
      </c>
      <c r="B31" s="111" t="s">
        <v>410</v>
      </c>
      <c r="C31" s="111" t="s">
        <v>146</v>
      </c>
      <c r="D31" s="26" t="s">
        <v>21</v>
      </c>
      <c r="E31" s="167">
        <v>41.5</v>
      </c>
    </row>
    <row r="32" spans="1:5" s="28" customFormat="1" x14ac:dyDescent="0.25">
      <c r="A32" s="151" t="s">
        <v>821</v>
      </c>
      <c r="B32" s="111" t="s">
        <v>148</v>
      </c>
      <c r="C32" s="111" t="s">
        <v>149</v>
      </c>
      <c r="D32" s="26" t="s">
        <v>16</v>
      </c>
      <c r="E32" s="30">
        <v>41</v>
      </c>
    </row>
    <row r="33" spans="1:5" s="28" customFormat="1" x14ac:dyDescent="0.25">
      <c r="A33" s="111" t="s">
        <v>151</v>
      </c>
      <c r="B33" s="111" t="s">
        <v>152</v>
      </c>
      <c r="C33" s="111" t="s">
        <v>153</v>
      </c>
      <c r="D33" s="26" t="s">
        <v>16</v>
      </c>
      <c r="E33" s="30">
        <v>41</v>
      </c>
    </row>
    <row r="34" spans="1:5" s="28" customFormat="1" x14ac:dyDescent="0.25">
      <c r="A34" s="111" t="s">
        <v>155</v>
      </c>
      <c r="B34" s="111" t="s">
        <v>156</v>
      </c>
      <c r="C34" s="111" t="s">
        <v>157</v>
      </c>
      <c r="D34" s="26" t="s">
        <v>16</v>
      </c>
      <c r="E34" s="30">
        <v>41</v>
      </c>
    </row>
    <row r="35" spans="1:5" s="28" customFormat="1" x14ac:dyDescent="0.25">
      <c r="A35" s="111" t="s">
        <v>189</v>
      </c>
      <c r="B35" s="111" t="s">
        <v>190</v>
      </c>
      <c r="C35" s="111" t="s">
        <v>113</v>
      </c>
      <c r="D35" s="26" t="s">
        <v>19</v>
      </c>
      <c r="E35" s="30">
        <v>41</v>
      </c>
    </row>
    <row r="36" spans="1:5" s="28" customFormat="1" x14ac:dyDescent="0.25">
      <c r="A36" s="111" t="s">
        <v>286</v>
      </c>
      <c r="B36" s="111" t="s">
        <v>287</v>
      </c>
      <c r="C36" s="111" t="s">
        <v>181</v>
      </c>
      <c r="D36" s="26" t="s">
        <v>20</v>
      </c>
      <c r="E36" s="167">
        <v>41</v>
      </c>
    </row>
    <row r="37" spans="1:5" s="28" customFormat="1" x14ac:dyDescent="0.25">
      <c r="A37" s="111" t="s">
        <v>306</v>
      </c>
      <c r="B37" s="111" t="s">
        <v>307</v>
      </c>
      <c r="C37" s="111" t="s">
        <v>132</v>
      </c>
      <c r="D37" s="26" t="s">
        <v>20</v>
      </c>
      <c r="E37" s="167">
        <v>41</v>
      </c>
    </row>
    <row r="38" spans="1:5" s="28" customFormat="1" x14ac:dyDescent="0.25">
      <c r="A38" s="111" t="s">
        <v>356</v>
      </c>
      <c r="B38" s="111" t="s">
        <v>357</v>
      </c>
      <c r="C38" s="111" t="s">
        <v>221</v>
      </c>
      <c r="D38" s="26" t="s">
        <v>21</v>
      </c>
      <c r="E38" s="167">
        <v>41</v>
      </c>
    </row>
    <row r="39" spans="1:5" s="28" customFormat="1" x14ac:dyDescent="0.25">
      <c r="A39" s="111" t="s">
        <v>427</v>
      </c>
      <c r="B39" s="111" t="s">
        <v>131</v>
      </c>
      <c r="C39" s="111" t="s">
        <v>203</v>
      </c>
      <c r="D39" s="26" t="s">
        <v>22</v>
      </c>
      <c r="E39" s="167">
        <v>41</v>
      </c>
    </row>
    <row r="40" spans="1:5" s="28" customFormat="1" x14ac:dyDescent="0.25">
      <c r="A40" s="151" t="s">
        <v>438</v>
      </c>
      <c r="B40" s="151" t="s">
        <v>439</v>
      </c>
      <c r="C40" s="151" t="s">
        <v>120</v>
      </c>
      <c r="D40" s="26" t="s">
        <v>22</v>
      </c>
      <c r="E40" s="167">
        <v>41</v>
      </c>
    </row>
    <row r="41" spans="1:5" s="28" customFormat="1" x14ac:dyDescent="0.25">
      <c r="A41" s="111" t="s">
        <v>543</v>
      </c>
      <c r="B41" s="111" t="s">
        <v>544</v>
      </c>
      <c r="C41" s="111" t="s">
        <v>153</v>
      </c>
      <c r="D41" s="26" t="s">
        <v>23</v>
      </c>
      <c r="E41" s="167">
        <v>41</v>
      </c>
    </row>
    <row r="42" spans="1:5" s="28" customFormat="1" x14ac:dyDescent="0.25">
      <c r="A42" s="111" t="s">
        <v>591</v>
      </c>
      <c r="B42" s="111" t="s">
        <v>592</v>
      </c>
      <c r="C42" s="111" t="s">
        <v>164</v>
      </c>
      <c r="D42" s="26" t="s">
        <v>0</v>
      </c>
      <c r="E42" s="167">
        <v>41</v>
      </c>
    </row>
    <row r="43" spans="1:5" s="28" customFormat="1" x14ac:dyDescent="0.25">
      <c r="A43" s="111" t="s">
        <v>662</v>
      </c>
      <c r="B43" s="111" t="s">
        <v>663</v>
      </c>
      <c r="C43" s="111" t="s">
        <v>146</v>
      </c>
      <c r="D43" s="26" t="s">
        <v>24</v>
      </c>
      <c r="E43" s="167">
        <v>41</v>
      </c>
    </row>
    <row r="44" spans="1:5" s="28" customFormat="1" x14ac:dyDescent="0.25">
      <c r="A44" s="111" t="s">
        <v>808</v>
      </c>
      <c r="B44" s="111" t="s">
        <v>809</v>
      </c>
      <c r="C44" s="111" t="s">
        <v>136</v>
      </c>
      <c r="D44" s="26" t="s">
        <v>26</v>
      </c>
      <c r="E44" s="167">
        <v>41</v>
      </c>
    </row>
    <row r="45" spans="1:5" s="28" customFormat="1" x14ac:dyDescent="0.25">
      <c r="A45" s="111" t="s">
        <v>415</v>
      </c>
      <c r="B45" s="111" t="s">
        <v>416</v>
      </c>
      <c r="C45" s="111" t="s">
        <v>181</v>
      </c>
      <c r="D45" s="26" t="s">
        <v>22</v>
      </c>
      <c r="E45" s="167">
        <v>40.5</v>
      </c>
    </row>
    <row r="46" spans="1:5" s="28" customFormat="1" x14ac:dyDescent="0.25">
      <c r="A46" s="111" t="s">
        <v>130</v>
      </c>
      <c r="B46" s="111" t="s">
        <v>131</v>
      </c>
      <c r="C46" s="111" t="s">
        <v>132</v>
      </c>
      <c r="D46" s="26" t="s">
        <v>16</v>
      </c>
      <c r="E46" s="30">
        <v>40</v>
      </c>
    </row>
    <row r="47" spans="1:5" s="28" customFormat="1" x14ac:dyDescent="0.25">
      <c r="A47" s="111" t="s">
        <v>201</v>
      </c>
      <c r="B47" s="111" t="s">
        <v>202</v>
      </c>
      <c r="C47" s="111" t="s">
        <v>203</v>
      </c>
      <c r="D47" s="26" t="s">
        <v>19</v>
      </c>
      <c r="E47" s="30">
        <v>40</v>
      </c>
    </row>
    <row r="48" spans="1:5" s="28" customFormat="1" x14ac:dyDescent="0.25">
      <c r="A48" s="111" t="s">
        <v>208</v>
      </c>
      <c r="B48" s="111" t="s">
        <v>209</v>
      </c>
      <c r="C48" s="111" t="s">
        <v>203</v>
      </c>
      <c r="D48" s="26" t="s">
        <v>19</v>
      </c>
      <c r="E48" s="30">
        <v>40</v>
      </c>
    </row>
    <row r="49" spans="1:5" s="28" customFormat="1" x14ac:dyDescent="0.25">
      <c r="A49" s="111" t="s">
        <v>289</v>
      </c>
      <c r="B49" s="111" t="s">
        <v>290</v>
      </c>
      <c r="C49" s="111" t="s">
        <v>221</v>
      </c>
      <c r="D49" s="26" t="s">
        <v>20</v>
      </c>
      <c r="E49" s="167">
        <v>40</v>
      </c>
    </row>
    <row r="50" spans="1:5" x14ac:dyDescent="0.25">
      <c r="A50" s="111" t="s">
        <v>329</v>
      </c>
      <c r="B50" s="111" t="s">
        <v>330</v>
      </c>
      <c r="C50" s="111" t="s">
        <v>113</v>
      </c>
      <c r="D50" s="26" t="s">
        <v>20</v>
      </c>
      <c r="E50" s="167">
        <v>40</v>
      </c>
    </row>
    <row r="51" spans="1:5" s="28" customFormat="1" x14ac:dyDescent="0.25">
      <c r="A51" s="111" t="s">
        <v>397</v>
      </c>
      <c r="B51" s="111" t="s">
        <v>398</v>
      </c>
      <c r="C51" s="111" t="s">
        <v>221</v>
      </c>
      <c r="D51" s="26" t="s">
        <v>21</v>
      </c>
      <c r="E51" s="167">
        <v>40</v>
      </c>
    </row>
    <row r="52" spans="1:5" x14ac:dyDescent="0.25">
      <c r="A52" s="111" t="s">
        <v>412</v>
      </c>
      <c r="B52" s="111" t="s">
        <v>413</v>
      </c>
      <c r="C52" s="111" t="s">
        <v>124</v>
      </c>
      <c r="D52" s="26" t="s">
        <v>22</v>
      </c>
      <c r="E52" s="167">
        <v>40</v>
      </c>
    </row>
    <row r="53" spans="1:5" s="28" customFormat="1" x14ac:dyDescent="0.25">
      <c r="A53" s="111" t="s">
        <v>424</v>
      </c>
      <c r="B53" s="111" t="s">
        <v>425</v>
      </c>
      <c r="C53" s="111" t="s">
        <v>240</v>
      </c>
      <c r="D53" s="26" t="s">
        <v>22</v>
      </c>
      <c r="E53" s="167">
        <v>40</v>
      </c>
    </row>
    <row r="54" spans="1:5" s="28" customFormat="1" x14ac:dyDescent="0.25">
      <c r="A54" s="111" t="s">
        <v>517</v>
      </c>
      <c r="B54" s="111" t="s">
        <v>518</v>
      </c>
      <c r="C54" s="111" t="s">
        <v>181</v>
      </c>
      <c r="D54" s="26" t="s">
        <v>23</v>
      </c>
      <c r="E54" s="167">
        <v>40</v>
      </c>
    </row>
    <row r="55" spans="1:5" s="28" customFormat="1" x14ac:dyDescent="0.25">
      <c r="A55" s="111" t="s">
        <v>523</v>
      </c>
      <c r="B55" s="111" t="s">
        <v>524</v>
      </c>
      <c r="C55" s="111" t="s">
        <v>124</v>
      </c>
      <c r="D55" s="26" t="s">
        <v>23</v>
      </c>
      <c r="E55" s="167">
        <v>40</v>
      </c>
    </row>
    <row r="56" spans="1:5" s="28" customFormat="1" x14ac:dyDescent="0.25">
      <c r="A56" s="111" t="s">
        <v>546</v>
      </c>
      <c r="B56" s="111" t="s">
        <v>547</v>
      </c>
      <c r="C56" s="111" t="s">
        <v>157</v>
      </c>
      <c r="D56" s="26" t="s">
        <v>23</v>
      </c>
      <c r="E56" s="167">
        <v>40</v>
      </c>
    </row>
    <row r="57" spans="1:5" s="28" customFormat="1" x14ac:dyDescent="0.25">
      <c r="A57" s="111" t="s">
        <v>563</v>
      </c>
      <c r="B57" s="111" t="s">
        <v>564</v>
      </c>
      <c r="C57" s="111" t="s">
        <v>113</v>
      </c>
      <c r="D57" s="26" t="s">
        <v>0</v>
      </c>
      <c r="E57" s="167">
        <v>40</v>
      </c>
    </row>
    <row r="58" spans="1:5" s="28" customFormat="1" x14ac:dyDescent="0.25">
      <c r="A58" s="111" t="s">
        <v>571</v>
      </c>
      <c r="B58" s="111" t="s">
        <v>572</v>
      </c>
      <c r="C58" s="111" t="s">
        <v>164</v>
      </c>
      <c r="D58" s="26" t="s">
        <v>0</v>
      </c>
      <c r="E58" s="167">
        <v>40</v>
      </c>
    </row>
    <row r="59" spans="1:5" s="28" customFormat="1" x14ac:dyDescent="0.25">
      <c r="A59" s="151" t="s">
        <v>667</v>
      </c>
      <c r="B59" s="151" t="s">
        <v>436</v>
      </c>
      <c r="C59" s="151" t="s">
        <v>120</v>
      </c>
      <c r="D59" s="26" t="s">
        <v>24</v>
      </c>
      <c r="E59" s="167">
        <v>40</v>
      </c>
    </row>
    <row r="60" spans="1:5" s="28" customFormat="1" x14ac:dyDescent="0.25">
      <c r="A60" s="111" t="s">
        <v>797</v>
      </c>
      <c r="B60" s="111" t="s">
        <v>798</v>
      </c>
      <c r="C60" s="111" t="s">
        <v>175</v>
      </c>
      <c r="D60" s="26" t="s">
        <v>26</v>
      </c>
      <c r="E60" s="167">
        <v>40</v>
      </c>
    </row>
    <row r="61" spans="1:5" s="28" customFormat="1" x14ac:dyDescent="0.25">
      <c r="A61" s="111" t="s">
        <v>340</v>
      </c>
      <c r="B61" s="111" t="s">
        <v>341</v>
      </c>
      <c r="C61" s="111" t="s">
        <v>181</v>
      </c>
      <c r="D61" s="26" t="s">
        <v>21</v>
      </c>
      <c r="E61" s="167">
        <v>39.5</v>
      </c>
    </row>
    <row r="62" spans="1:5" s="28" customFormat="1" x14ac:dyDescent="0.25">
      <c r="A62" s="111" t="s">
        <v>406</v>
      </c>
      <c r="B62" s="111" t="s">
        <v>407</v>
      </c>
      <c r="C62" s="111" t="s">
        <v>203</v>
      </c>
      <c r="D62" s="26" t="s">
        <v>21</v>
      </c>
      <c r="E62" s="167">
        <v>39.5</v>
      </c>
    </row>
    <row r="63" spans="1:5" s="28" customFormat="1" x14ac:dyDescent="0.25">
      <c r="A63" s="111" t="s">
        <v>446</v>
      </c>
      <c r="B63" s="111" t="s">
        <v>447</v>
      </c>
      <c r="C63" s="111" t="s">
        <v>146</v>
      </c>
      <c r="D63" s="26" t="s">
        <v>22</v>
      </c>
      <c r="E63" s="167">
        <v>39.5</v>
      </c>
    </row>
    <row r="64" spans="1:5" s="28" customFormat="1" x14ac:dyDescent="0.25">
      <c r="A64" s="111" t="s">
        <v>401</v>
      </c>
      <c r="B64" s="111" t="s">
        <v>217</v>
      </c>
      <c r="C64" s="111" t="s">
        <v>164</v>
      </c>
      <c r="D64" s="26" t="s">
        <v>22</v>
      </c>
      <c r="E64" s="167">
        <v>39.5</v>
      </c>
    </row>
    <row r="65" spans="1:5" s="28" customFormat="1" x14ac:dyDescent="0.25">
      <c r="A65" s="111" t="s">
        <v>688</v>
      </c>
      <c r="B65" s="111" t="s">
        <v>689</v>
      </c>
      <c r="C65" s="111" t="s">
        <v>120</v>
      </c>
      <c r="D65" s="26" t="s">
        <v>25</v>
      </c>
      <c r="E65" s="167">
        <v>39.5</v>
      </c>
    </row>
    <row r="66" spans="1:5" s="28" customFormat="1" x14ac:dyDescent="0.25">
      <c r="A66" s="111" t="s">
        <v>708</v>
      </c>
      <c r="B66" s="111" t="s">
        <v>709</v>
      </c>
      <c r="C66" s="111" t="s">
        <v>120</v>
      </c>
      <c r="D66" s="26" t="s">
        <v>25</v>
      </c>
      <c r="E66" s="167">
        <v>39.5</v>
      </c>
    </row>
    <row r="67" spans="1:5" s="28" customFormat="1" x14ac:dyDescent="0.25">
      <c r="A67" s="111" t="s">
        <v>122</v>
      </c>
      <c r="B67" s="111" t="s">
        <v>123</v>
      </c>
      <c r="C67" s="111" t="s">
        <v>124</v>
      </c>
      <c r="D67" s="26" t="s">
        <v>16</v>
      </c>
      <c r="E67" s="30">
        <v>39</v>
      </c>
    </row>
    <row r="68" spans="1:5" s="28" customFormat="1" x14ac:dyDescent="0.25">
      <c r="A68" s="111" t="s">
        <v>216</v>
      </c>
      <c r="B68" s="111" t="s">
        <v>217</v>
      </c>
      <c r="C68" s="111" t="s">
        <v>157</v>
      </c>
      <c r="D68" s="26" t="s">
        <v>19</v>
      </c>
      <c r="E68" s="30">
        <v>39</v>
      </c>
    </row>
    <row r="69" spans="1:5" s="28" customFormat="1" x14ac:dyDescent="0.25">
      <c r="A69" s="151" t="s">
        <v>232</v>
      </c>
      <c r="B69" s="151" t="s">
        <v>233</v>
      </c>
      <c r="C69" s="151" t="s">
        <v>128</v>
      </c>
      <c r="D69" s="26" t="s">
        <v>19</v>
      </c>
      <c r="E69" s="30">
        <v>39</v>
      </c>
    </row>
    <row r="70" spans="1:5" s="28" customFormat="1" x14ac:dyDescent="0.25">
      <c r="A70" s="151" t="s">
        <v>823</v>
      </c>
      <c r="B70" s="111" t="s">
        <v>268</v>
      </c>
      <c r="C70" s="111" t="s">
        <v>196</v>
      </c>
      <c r="D70" s="26" t="s">
        <v>20</v>
      </c>
      <c r="E70" s="30">
        <v>39</v>
      </c>
    </row>
    <row r="71" spans="1:5" s="28" customFormat="1" x14ac:dyDescent="0.25">
      <c r="A71" s="111" t="s">
        <v>337</v>
      </c>
      <c r="B71" s="111" t="s">
        <v>338</v>
      </c>
      <c r="C71" s="111" t="s">
        <v>284</v>
      </c>
      <c r="D71" s="26" t="s">
        <v>21</v>
      </c>
      <c r="E71" s="167">
        <v>39</v>
      </c>
    </row>
    <row r="72" spans="1:5" s="28" customFormat="1" x14ac:dyDescent="0.25">
      <c r="A72" s="111" t="s">
        <v>483</v>
      </c>
      <c r="B72" s="111" t="s">
        <v>484</v>
      </c>
      <c r="C72" s="111" t="s">
        <v>113</v>
      </c>
      <c r="D72" s="26" t="s">
        <v>23</v>
      </c>
      <c r="E72" s="167">
        <v>39</v>
      </c>
    </row>
    <row r="73" spans="1:5" s="28" customFormat="1" x14ac:dyDescent="0.25">
      <c r="A73" s="111" t="s">
        <v>520</v>
      </c>
      <c r="B73" s="111" t="s">
        <v>521</v>
      </c>
      <c r="C73" s="111" t="s">
        <v>153</v>
      </c>
      <c r="D73" s="26" t="s">
        <v>23</v>
      </c>
      <c r="E73" s="167">
        <v>39</v>
      </c>
    </row>
    <row r="74" spans="1:5" s="28" customFormat="1" x14ac:dyDescent="0.25">
      <c r="A74" s="111" t="s">
        <v>529</v>
      </c>
      <c r="B74" s="111" t="s">
        <v>530</v>
      </c>
      <c r="C74" s="111" t="s">
        <v>171</v>
      </c>
      <c r="D74" s="26" t="s">
        <v>23</v>
      </c>
      <c r="E74" s="167">
        <v>39</v>
      </c>
    </row>
    <row r="75" spans="1:5" s="28" customFormat="1" x14ac:dyDescent="0.25">
      <c r="A75" s="111" t="s">
        <v>594</v>
      </c>
      <c r="B75" s="111" t="s">
        <v>595</v>
      </c>
      <c r="C75" s="111" t="s">
        <v>164</v>
      </c>
      <c r="D75" s="26" t="s">
        <v>0</v>
      </c>
      <c r="E75" s="167">
        <v>39</v>
      </c>
    </row>
    <row r="76" spans="1:5" s="28" customFormat="1" x14ac:dyDescent="0.25">
      <c r="A76" s="111" t="s">
        <v>622</v>
      </c>
      <c r="B76" s="111" t="s">
        <v>623</v>
      </c>
      <c r="C76" s="111" t="s">
        <v>149</v>
      </c>
      <c r="D76" s="26" t="s">
        <v>24</v>
      </c>
      <c r="E76" s="167">
        <v>39</v>
      </c>
    </row>
    <row r="77" spans="1:5" s="28" customFormat="1" x14ac:dyDescent="0.25">
      <c r="A77" s="111" t="s">
        <v>634</v>
      </c>
      <c r="B77" s="111" t="s">
        <v>635</v>
      </c>
      <c r="C77" s="111" t="s">
        <v>164</v>
      </c>
      <c r="D77" s="26" t="s">
        <v>24</v>
      </c>
      <c r="E77" s="167">
        <v>39</v>
      </c>
    </row>
    <row r="78" spans="1:5" s="28" customFormat="1" x14ac:dyDescent="0.25">
      <c r="A78" s="111" t="s">
        <v>647</v>
      </c>
      <c r="B78" s="111" t="s">
        <v>648</v>
      </c>
      <c r="C78" s="111" t="s">
        <v>113</v>
      </c>
      <c r="D78" s="26" t="s">
        <v>24</v>
      </c>
      <c r="E78" s="167">
        <v>39</v>
      </c>
    </row>
    <row r="79" spans="1:5" x14ac:dyDescent="0.25">
      <c r="A79" s="111" t="s">
        <v>679</v>
      </c>
      <c r="B79" s="111" t="s">
        <v>680</v>
      </c>
      <c r="C79" s="111" t="s">
        <v>113</v>
      </c>
      <c r="D79" s="26" t="s">
        <v>24</v>
      </c>
      <c r="E79" s="167">
        <v>39</v>
      </c>
    </row>
    <row r="80" spans="1:5" s="28" customFormat="1" x14ac:dyDescent="0.25">
      <c r="A80" s="111" t="s">
        <v>682</v>
      </c>
      <c r="B80" s="111" t="s">
        <v>683</v>
      </c>
      <c r="C80" s="111" t="s">
        <v>142</v>
      </c>
      <c r="D80" s="26" t="s">
        <v>24</v>
      </c>
      <c r="E80" s="167">
        <v>39</v>
      </c>
    </row>
    <row r="81" spans="1:5" s="28" customFormat="1" x14ac:dyDescent="0.25">
      <c r="A81" s="111" t="s">
        <v>717</v>
      </c>
      <c r="B81" s="111" t="s">
        <v>718</v>
      </c>
      <c r="C81" s="111" t="s">
        <v>157</v>
      </c>
      <c r="D81" s="26" t="s">
        <v>25</v>
      </c>
      <c r="E81" s="167">
        <v>39</v>
      </c>
    </row>
    <row r="82" spans="1:5" s="28" customFormat="1" x14ac:dyDescent="0.25">
      <c r="A82" s="111" t="s">
        <v>734</v>
      </c>
      <c r="B82" s="111" t="s">
        <v>603</v>
      </c>
      <c r="C82" s="111" t="s">
        <v>113</v>
      </c>
      <c r="D82" s="26" t="s">
        <v>25</v>
      </c>
      <c r="E82" s="167">
        <v>39</v>
      </c>
    </row>
    <row r="83" spans="1:5" s="28" customFormat="1" x14ac:dyDescent="0.25">
      <c r="A83" s="111" t="s">
        <v>800</v>
      </c>
      <c r="B83" s="111" t="s">
        <v>307</v>
      </c>
      <c r="C83" s="111" t="s">
        <v>124</v>
      </c>
      <c r="D83" s="26" t="s">
        <v>26</v>
      </c>
      <c r="E83" s="167">
        <v>39</v>
      </c>
    </row>
    <row r="84" spans="1:5" s="28" customFormat="1" x14ac:dyDescent="0.25">
      <c r="A84" s="111" t="s">
        <v>457</v>
      </c>
      <c r="B84" s="111" t="s">
        <v>458</v>
      </c>
      <c r="C84" s="111" t="s">
        <v>132</v>
      </c>
      <c r="D84" s="26" t="s">
        <v>22</v>
      </c>
      <c r="E84" s="167">
        <v>38.5</v>
      </c>
    </row>
    <row r="85" spans="1:5" s="28" customFormat="1" x14ac:dyDescent="0.25">
      <c r="A85" s="111" t="s">
        <v>368</v>
      </c>
      <c r="B85" s="111" t="s">
        <v>180</v>
      </c>
      <c r="C85" s="111" t="s">
        <v>120</v>
      </c>
      <c r="D85" s="26" t="s">
        <v>21</v>
      </c>
      <c r="E85" s="167">
        <v>38.5</v>
      </c>
    </row>
    <row r="86" spans="1:5" s="28" customFormat="1" x14ac:dyDescent="0.25">
      <c r="A86" s="111" t="s">
        <v>376</v>
      </c>
      <c r="B86" s="111" t="s">
        <v>377</v>
      </c>
      <c r="C86" s="111" t="s">
        <v>284</v>
      </c>
      <c r="D86" s="26" t="s">
        <v>21</v>
      </c>
      <c r="E86" s="167">
        <v>38.5</v>
      </c>
    </row>
    <row r="87" spans="1:5" s="28" customFormat="1" x14ac:dyDescent="0.25">
      <c r="A87" s="111" t="s">
        <v>435</v>
      </c>
      <c r="B87" s="111" t="s">
        <v>436</v>
      </c>
      <c r="C87" s="111" t="s">
        <v>348</v>
      </c>
      <c r="D87" s="26" t="s">
        <v>22</v>
      </c>
      <c r="E87" s="167">
        <v>38.5</v>
      </c>
    </row>
    <row r="88" spans="1:5" s="28" customFormat="1" x14ac:dyDescent="0.25">
      <c r="A88" s="111" t="s">
        <v>691</v>
      </c>
      <c r="B88" s="111" t="s">
        <v>692</v>
      </c>
      <c r="C88" s="111" t="s">
        <v>146</v>
      </c>
      <c r="D88" s="26" t="s">
        <v>25</v>
      </c>
      <c r="E88" s="167">
        <v>38.5</v>
      </c>
    </row>
    <row r="89" spans="1:5" s="28" customFormat="1" x14ac:dyDescent="0.25">
      <c r="A89" s="111" t="s">
        <v>786</v>
      </c>
      <c r="B89" s="111" t="s">
        <v>578</v>
      </c>
      <c r="C89" s="111" t="s">
        <v>146</v>
      </c>
      <c r="D89" s="26" t="s">
        <v>26</v>
      </c>
      <c r="E89" s="167">
        <v>38.5</v>
      </c>
    </row>
    <row r="90" spans="1:5" s="28" customFormat="1" x14ac:dyDescent="0.25">
      <c r="A90" s="111" t="s">
        <v>802</v>
      </c>
      <c r="B90" s="111" t="s">
        <v>803</v>
      </c>
      <c r="C90" s="111" t="s">
        <v>181</v>
      </c>
      <c r="D90" s="26" t="s">
        <v>26</v>
      </c>
      <c r="E90" s="167">
        <v>38.5</v>
      </c>
    </row>
    <row r="91" spans="1:5" s="28" customFormat="1" x14ac:dyDescent="0.25">
      <c r="A91" s="151" t="s">
        <v>219</v>
      </c>
      <c r="B91" s="151" t="s">
        <v>220</v>
      </c>
      <c r="C91" s="151" t="s">
        <v>221</v>
      </c>
      <c r="D91" s="26" t="s">
        <v>19</v>
      </c>
      <c r="E91" s="30">
        <v>38</v>
      </c>
    </row>
    <row r="92" spans="1:5" s="28" customFormat="1" x14ac:dyDescent="0.25">
      <c r="A92" s="151" t="s">
        <v>825</v>
      </c>
      <c r="B92" s="111" t="s">
        <v>260</v>
      </c>
      <c r="C92" s="111" t="s">
        <v>149</v>
      </c>
      <c r="D92" s="26" t="s">
        <v>19</v>
      </c>
      <c r="E92" s="30">
        <v>38</v>
      </c>
    </row>
    <row r="93" spans="1:5" s="28" customFormat="1" x14ac:dyDescent="0.25">
      <c r="A93" s="111" t="s">
        <v>279</v>
      </c>
      <c r="B93" s="111" t="s">
        <v>280</v>
      </c>
      <c r="C93" s="111" t="s">
        <v>128</v>
      </c>
      <c r="D93" s="26" t="s">
        <v>20</v>
      </c>
      <c r="E93" s="167">
        <v>38</v>
      </c>
    </row>
    <row r="94" spans="1:5" s="28" customFormat="1" x14ac:dyDescent="0.25">
      <c r="A94" s="111" t="s">
        <v>303</v>
      </c>
      <c r="B94" s="111" t="s">
        <v>304</v>
      </c>
      <c r="C94" s="111" t="s">
        <v>124</v>
      </c>
      <c r="D94" s="26" t="s">
        <v>20</v>
      </c>
      <c r="E94" s="167">
        <v>38</v>
      </c>
    </row>
    <row r="95" spans="1:5" s="28" customFormat="1" x14ac:dyDescent="0.25">
      <c r="A95" s="111" t="s">
        <v>309</v>
      </c>
      <c r="B95" s="111" t="s">
        <v>307</v>
      </c>
      <c r="C95" s="111" t="s">
        <v>164</v>
      </c>
      <c r="D95" s="26" t="s">
        <v>20</v>
      </c>
      <c r="E95" s="167">
        <v>38</v>
      </c>
    </row>
    <row r="96" spans="1:5" s="28" customFormat="1" x14ac:dyDescent="0.25">
      <c r="A96" s="111" t="s">
        <v>350</v>
      </c>
      <c r="B96" s="111" t="s">
        <v>351</v>
      </c>
      <c r="C96" s="111" t="s">
        <v>120</v>
      </c>
      <c r="D96" s="26" t="s">
        <v>21</v>
      </c>
      <c r="E96" s="167">
        <v>38</v>
      </c>
    </row>
    <row r="97" spans="1:5" s="28" customFormat="1" x14ac:dyDescent="0.25">
      <c r="A97" s="111" t="s">
        <v>441</v>
      </c>
      <c r="B97" s="111" t="s">
        <v>442</v>
      </c>
      <c r="C97" s="111" t="s">
        <v>284</v>
      </c>
      <c r="D97" s="26" t="s">
        <v>22</v>
      </c>
      <c r="E97" s="167">
        <v>38</v>
      </c>
    </row>
    <row r="98" spans="1:5" s="28" customFormat="1" x14ac:dyDescent="0.25">
      <c r="A98" s="111" t="s">
        <v>494</v>
      </c>
      <c r="B98" s="111" t="s">
        <v>495</v>
      </c>
      <c r="C98" s="111" t="s">
        <v>203</v>
      </c>
      <c r="D98" s="26" t="s">
        <v>23</v>
      </c>
      <c r="E98" s="167">
        <v>38</v>
      </c>
    </row>
    <row r="99" spans="1:5" s="28" customFormat="1" x14ac:dyDescent="0.25">
      <c r="A99" s="111" t="s">
        <v>497</v>
      </c>
      <c r="B99" s="111" t="s">
        <v>498</v>
      </c>
      <c r="C99" s="111" t="s">
        <v>146</v>
      </c>
      <c r="D99" s="26" t="s">
        <v>23</v>
      </c>
      <c r="E99" s="167">
        <v>38</v>
      </c>
    </row>
    <row r="100" spans="1:5" s="28" customFormat="1" x14ac:dyDescent="0.25">
      <c r="A100" s="111" t="s">
        <v>505</v>
      </c>
      <c r="B100" s="111" t="s">
        <v>506</v>
      </c>
      <c r="C100" s="111" t="s">
        <v>128</v>
      </c>
      <c r="D100" s="26" t="s">
        <v>23</v>
      </c>
      <c r="E100" s="167">
        <v>38</v>
      </c>
    </row>
    <row r="101" spans="1:5" s="28" customFormat="1" x14ac:dyDescent="0.25">
      <c r="A101" s="111" t="s">
        <v>532</v>
      </c>
      <c r="B101" s="111" t="s">
        <v>533</v>
      </c>
      <c r="C101" s="111" t="s">
        <v>120</v>
      </c>
      <c r="D101" s="26" t="s">
        <v>23</v>
      </c>
      <c r="E101" s="167">
        <v>38</v>
      </c>
    </row>
    <row r="102" spans="1:5" s="28" customFormat="1" x14ac:dyDescent="0.25">
      <c r="A102" s="111" t="s">
        <v>538</v>
      </c>
      <c r="B102" s="111" t="s">
        <v>539</v>
      </c>
      <c r="C102" s="111" t="s">
        <v>132</v>
      </c>
      <c r="D102" s="26" t="s">
        <v>23</v>
      </c>
      <c r="E102" s="167">
        <v>38</v>
      </c>
    </row>
    <row r="103" spans="1:5" s="28" customFormat="1" x14ac:dyDescent="0.25">
      <c r="A103" s="111" t="s">
        <v>589</v>
      </c>
      <c r="B103" s="111" t="s">
        <v>447</v>
      </c>
      <c r="C103" s="111" t="s">
        <v>153</v>
      </c>
      <c r="D103" s="26" t="s">
        <v>0</v>
      </c>
      <c r="E103" s="167">
        <v>38</v>
      </c>
    </row>
    <row r="104" spans="1:5" s="28" customFormat="1" x14ac:dyDescent="0.25">
      <c r="A104" s="111" t="s">
        <v>597</v>
      </c>
      <c r="B104" s="111" t="s">
        <v>598</v>
      </c>
      <c r="C104" s="111" t="s">
        <v>203</v>
      </c>
      <c r="D104" s="26" t="s">
        <v>0</v>
      </c>
      <c r="E104" s="167">
        <v>38</v>
      </c>
    </row>
    <row r="105" spans="1:5" s="28" customFormat="1" x14ac:dyDescent="0.25">
      <c r="A105" s="111" t="s">
        <v>602</v>
      </c>
      <c r="B105" s="111" t="s">
        <v>603</v>
      </c>
      <c r="C105" s="111" t="s">
        <v>113</v>
      </c>
      <c r="D105" s="26" t="s">
        <v>0</v>
      </c>
      <c r="E105" s="167">
        <v>38</v>
      </c>
    </row>
    <row r="106" spans="1:5" x14ac:dyDescent="0.25">
      <c r="A106" s="151" t="s">
        <v>656</v>
      </c>
      <c r="B106" s="151" t="s">
        <v>657</v>
      </c>
      <c r="C106" s="151" t="s">
        <v>136</v>
      </c>
      <c r="D106" s="26" t="s">
        <v>24</v>
      </c>
      <c r="E106" s="167">
        <v>38</v>
      </c>
    </row>
    <row r="107" spans="1:5" s="28" customFormat="1" x14ac:dyDescent="0.25">
      <c r="A107" s="111" t="s">
        <v>674</v>
      </c>
      <c r="B107" s="111" t="s">
        <v>675</v>
      </c>
      <c r="C107" s="111" t="s">
        <v>116</v>
      </c>
      <c r="D107" s="26" t="s">
        <v>24</v>
      </c>
      <c r="E107" s="167">
        <v>38</v>
      </c>
    </row>
    <row r="108" spans="1:5" s="28" customFormat="1" x14ac:dyDescent="0.25">
      <c r="A108" s="111" t="s">
        <v>677</v>
      </c>
      <c r="B108" s="111" t="s">
        <v>398</v>
      </c>
      <c r="C108" s="111" t="s">
        <v>164</v>
      </c>
      <c r="D108" s="26" t="s">
        <v>24</v>
      </c>
      <c r="E108" s="167">
        <v>38</v>
      </c>
    </row>
    <row r="109" spans="1:5" s="28" customFormat="1" x14ac:dyDescent="0.25">
      <c r="A109" s="111" t="s">
        <v>685</v>
      </c>
      <c r="B109" s="111" t="s">
        <v>686</v>
      </c>
      <c r="C109" s="111" t="s">
        <v>120</v>
      </c>
      <c r="D109" s="26" t="s">
        <v>24</v>
      </c>
      <c r="E109" s="167">
        <v>38</v>
      </c>
    </row>
    <row r="110" spans="1:5" s="28" customFormat="1" x14ac:dyDescent="0.25">
      <c r="A110" s="111" t="s">
        <v>725</v>
      </c>
      <c r="B110" s="111" t="s">
        <v>726</v>
      </c>
      <c r="C110" s="111" t="s">
        <v>124</v>
      </c>
      <c r="D110" s="26" t="s">
        <v>25</v>
      </c>
      <c r="E110" s="167">
        <v>38</v>
      </c>
    </row>
    <row r="111" spans="1:5" s="28" customFormat="1" x14ac:dyDescent="0.25">
      <c r="A111" s="111" t="s">
        <v>794</v>
      </c>
      <c r="B111" s="111" t="s">
        <v>795</v>
      </c>
      <c r="C111" s="111" t="s">
        <v>164</v>
      </c>
      <c r="D111" s="26" t="s">
        <v>26</v>
      </c>
      <c r="E111" s="167">
        <v>38</v>
      </c>
    </row>
    <row r="112" spans="1:5" s="28" customFormat="1" x14ac:dyDescent="0.25">
      <c r="A112" s="111" t="s">
        <v>273</v>
      </c>
      <c r="B112" s="111" t="s">
        <v>274</v>
      </c>
      <c r="C112" s="111" t="s">
        <v>120</v>
      </c>
      <c r="D112" s="26" t="s">
        <v>20</v>
      </c>
      <c r="E112" s="167">
        <v>37.5</v>
      </c>
    </row>
    <row r="113" spans="1:5" s="28" customFormat="1" x14ac:dyDescent="0.25">
      <c r="A113" s="111" t="s">
        <v>418</v>
      </c>
      <c r="B113" s="111" t="s">
        <v>419</v>
      </c>
      <c r="C113" s="111" t="s">
        <v>157</v>
      </c>
      <c r="D113" s="26" t="s">
        <v>22</v>
      </c>
      <c r="E113" s="167">
        <v>37.5</v>
      </c>
    </row>
    <row r="114" spans="1:5" s="28" customFormat="1" x14ac:dyDescent="0.25">
      <c r="A114" s="111" t="s">
        <v>697</v>
      </c>
      <c r="B114" s="111" t="s">
        <v>512</v>
      </c>
      <c r="C114" s="111" t="s">
        <v>109</v>
      </c>
      <c r="D114" s="26" t="s">
        <v>25</v>
      </c>
      <c r="E114" s="167">
        <v>37.5</v>
      </c>
    </row>
    <row r="115" spans="1:5" s="28" customFormat="1" x14ac:dyDescent="0.25">
      <c r="A115" s="111" t="s">
        <v>118</v>
      </c>
      <c r="B115" s="111" t="s">
        <v>119</v>
      </c>
      <c r="C115" s="111" t="s">
        <v>120</v>
      </c>
      <c r="D115" s="26" t="s">
        <v>16</v>
      </c>
      <c r="E115" s="30">
        <v>37</v>
      </c>
    </row>
    <row r="116" spans="1:5" s="28" customFormat="1" x14ac:dyDescent="0.25">
      <c r="A116" s="111" t="s">
        <v>138</v>
      </c>
      <c r="B116" s="111" t="s">
        <v>139</v>
      </c>
      <c r="C116" s="111" t="s">
        <v>113</v>
      </c>
      <c r="D116" s="26" t="s">
        <v>16</v>
      </c>
      <c r="E116" s="30">
        <v>37</v>
      </c>
    </row>
    <row r="117" spans="1:5" s="28" customFormat="1" x14ac:dyDescent="0.25">
      <c r="A117" s="111" t="s">
        <v>166</v>
      </c>
      <c r="B117" s="111" t="s">
        <v>167</v>
      </c>
      <c r="C117" s="111" t="s">
        <v>120</v>
      </c>
      <c r="D117" s="26" t="s">
        <v>16</v>
      </c>
      <c r="E117" s="30">
        <v>37</v>
      </c>
    </row>
    <row r="118" spans="1:5" s="28" customFormat="1" x14ac:dyDescent="0.25">
      <c r="A118" s="111" t="s">
        <v>169</v>
      </c>
      <c r="B118" s="111" t="s">
        <v>170</v>
      </c>
      <c r="C118" s="111" t="s">
        <v>171</v>
      </c>
      <c r="D118" s="26" t="s">
        <v>16</v>
      </c>
      <c r="E118" s="30">
        <v>37</v>
      </c>
    </row>
    <row r="119" spans="1:5" s="28" customFormat="1" x14ac:dyDescent="0.25">
      <c r="A119" s="111" t="s">
        <v>186</v>
      </c>
      <c r="B119" s="111" t="s">
        <v>187</v>
      </c>
      <c r="C119" s="111" t="s">
        <v>113</v>
      </c>
      <c r="D119" s="26" t="s">
        <v>16</v>
      </c>
      <c r="E119" s="30">
        <v>37</v>
      </c>
    </row>
    <row r="120" spans="1:5" s="28" customFormat="1" x14ac:dyDescent="0.25">
      <c r="A120" s="151" t="s">
        <v>824</v>
      </c>
      <c r="B120" s="111" t="s">
        <v>211</v>
      </c>
      <c r="C120" s="111" t="s">
        <v>128</v>
      </c>
      <c r="D120" s="26" t="s">
        <v>19</v>
      </c>
      <c r="E120" s="30">
        <v>37</v>
      </c>
    </row>
    <row r="121" spans="1:5" s="28" customFormat="1" x14ac:dyDescent="0.25">
      <c r="A121" s="151" t="s">
        <v>229</v>
      </c>
      <c r="B121" s="151" t="s">
        <v>230</v>
      </c>
      <c r="C121" s="151" t="s">
        <v>113</v>
      </c>
      <c r="D121" s="26" t="s">
        <v>19</v>
      </c>
      <c r="E121" s="30">
        <v>37</v>
      </c>
    </row>
    <row r="122" spans="1:5" s="28" customFormat="1" x14ac:dyDescent="0.25">
      <c r="A122" s="111" t="s">
        <v>254</v>
      </c>
      <c r="B122" s="111" t="s">
        <v>255</v>
      </c>
      <c r="C122" s="111" t="s">
        <v>120</v>
      </c>
      <c r="D122" s="26" t="s">
        <v>19</v>
      </c>
      <c r="E122" s="30">
        <v>37</v>
      </c>
    </row>
    <row r="123" spans="1:5" s="28" customFormat="1" x14ac:dyDescent="0.25">
      <c r="A123" s="111" t="s">
        <v>270</v>
      </c>
      <c r="B123" s="111" t="s">
        <v>271</v>
      </c>
      <c r="C123" s="111" t="s">
        <v>203</v>
      </c>
      <c r="D123" s="26" t="s">
        <v>20</v>
      </c>
      <c r="E123" s="30">
        <v>37</v>
      </c>
    </row>
    <row r="124" spans="1:5" s="28" customFormat="1" x14ac:dyDescent="0.25">
      <c r="A124" s="111" t="s">
        <v>292</v>
      </c>
      <c r="B124" s="111" t="s">
        <v>293</v>
      </c>
      <c r="C124" s="111" t="s">
        <v>120</v>
      </c>
      <c r="D124" s="26" t="s">
        <v>20</v>
      </c>
      <c r="E124" s="168">
        <v>37</v>
      </c>
    </row>
    <row r="125" spans="1:5" s="28" customFormat="1" x14ac:dyDescent="0.25">
      <c r="A125" s="151" t="s">
        <v>821</v>
      </c>
      <c r="B125" s="111" t="s">
        <v>295</v>
      </c>
      <c r="C125" s="111" t="s">
        <v>113</v>
      </c>
      <c r="D125" s="26" t="s">
        <v>20</v>
      </c>
      <c r="E125" s="167">
        <v>37</v>
      </c>
    </row>
    <row r="126" spans="1:5" s="28" customFormat="1" x14ac:dyDescent="0.25">
      <c r="A126" s="111" t="s">
        <v>463</v>
      </c>
      <c r="B126" s="111" t="s">
        <v>464</v>
      </c>
      <c r="C126" s="111" t="s">
        <v>171</v>
      </c>
      <c r="D126" s="26" t="s">
        <v>22</v>
      </c>
      <c r="E126" s="167">
        <v>37</v>
      </c>
    </row>
    <row r="127" spans="1:5" s="28" customFormat="1" x14ac:dyDescent="0.25">
      <c r="A127" s="111" t="s">
        <v>608</v>
      </c>
      <c r="B127" s="111" t="s">
        <v>609</v>
      </c>
      <c r="C127" s="111" t="s">
        <v>171</v>
      </c>
      <c r="D127" s="26" t="s">
        <v>0</v>
      </c>
      <c r="E127" s="167">
        <v>37</v>
      </c>
    </row>
    <row r="128" spans="1:5" s="28" customFormat="1" x14ac:dyDescent="0.25">
      <c r="A128" s="111" t="s">
        <v>625</v>
      </c>
      <c r="B128" s="111" t="s">
        <v>626</v>
      </c>
      <c r="C128" s="111" t="s">
        <v>124</v>
      </c>
      <c r="D128" s="26" t="s">
        <v>24</v>
      </c>
      <c r="E128" s="167">
        <v>37</v>
      </c>
    </row>
    <row r="129" spans="1:5" s="28" customFormat="1" x14ac:dyDescent="0.25">
      <c r="A129" s="111" t="s">
        <v>653</v>
      </c>
      <c r="B129" s="111" t="s">
        <v>654</v>
      </c>
      <c r="C129" s="111" t="s">
        <v>348</v>
      </c>
      <c r="D129" s="26" t="s">
        <v>24</v>
      </c>
      <c r="E129" s="167">
        <v>37</v>
      </c>
    </row>
    <row r="130" spans="1:5" s="28" customFormat="1" x14ac:dyDescent="0.25">
      <c r="A130" s="111" t="s">
        <v>672</v>
      </c>
      <c r="B130" s="111" t="s">
        <v>553</v>
      </c>
      <c r="C130" s="111" t="s">
        <v>153</v>
      </c>
      <c r="D130" s="26" t="s">
        <v>24</v>
      </c>
      <c r="E130" s="167">
        <v>37</v>
      </c>
    </row>
    <row r="131" spans="1:5" s="28" customFormat="1" x14ac:dyDescent="0.25">
      <c r="A131" s="111" t="s">
        <v>743</v>
      </c>
      <c r="B131" s="111" t="s">
        <v>744</v>
      </c>
      <c r="C131" s="111" t="s">
        <v>164</v>
      </c>
      <c r="D131" s="26" t="s">
        <v>25</v>
      </c>
      <c r="E131" s="167">
        <v>37</v>
      </c>
    </row>
    <row r="132" spans="1:5" s="28" customFormat="1" x14ac:dyDescent="0.25">
      <c r="A132" s="111" t="s">
        <v>163</v>
      </c>
      <c r="B132" s="111" t="s">
        <v>766</v>
      </c>
      <c r="C132" s="111" t="s">
        <v>142</v>
      </c>
      <c r="D132" s="26" t="s">
        <v>26</v>
      </c>
      <c r="E132" s="167">
        <v>37</v>
      </c>
    </row>
    <row r="133" spans="1:5" s="28" customFormat="1" x14ac:dyDescent="0.25">
      <c r="A133" s="111" t="s">
        <v>768</v>
      </c>
      <c r="B133" s="111" t="s">
        <v>366</v>
      </c>
      <c r="C133" s="111" t="s">
        <v>136</v>
      </c>
      <c r="D133" s="26" t="s">
        <v>26</v>
      </c>
      <c r="E133" s="167">
        <v>37</v>
      </c>
    </row>
    <row r="134" spans="1:5" x14ac:dyDescent="0.25">
      <c r="A134" s="111" t="s">
        <v>373</v>
      </c>
      <c r="B134" s="111" t="s">
        <v>374</v>
      </c>
      <c r="C134" s="111" t="s">
        <v>171</v>
      </c>
      <c r="D134" s="26" t="s">
        <v>21</v>
      </c>
      <c r="E134" s="167">
        <v>36.5</v>
      </c>
    </row>
    <row r="135" spans="1:5" s="28" customFormat="1" x14ac:dyDescent="0.25">
      <c r="A135" s="111" t="s">
        <v>454</v>
      </c>
      <c r="B135" s="111" t="s">
        <v>455</v>
      </c>
      <c r="C135" s="111" t="s">
        <v>113</v>
      </c>
      <c r="D135" s="26" t="s">
        <v>22</v>
      </c>
      <c r="E135" s="167">
        <v>36.5</v>
      </c>
    </row>
    <row r="136" spans="1:5" s="28" customFormat="1" x14ac:dyDescent="0.25">
      <c r="A136" s="111" t="s">
        <v>711</v>
      </c>
      <c r="B136" s="111" t="s">
        <v>712</v>
      </c>
      <c r="C136" s="111" t="s">
        <v>132</v>
      </c>
      <c r="D136" s="26" t="s">
        <v>25</v>
      </c>
      <c r="E136" s="167">
        <v>36.5</v>
      </c>
    </row>
    <row r="137" spans="1:5" s="28" customFormat="1" x14ac:dyDescent="0.25">
      <c r="A137" s="111" t="s">
        <v>107</v>
      </c>
      <c r="B137" s="111" t="s">
        <v>108</v>
      </c>
      <c r="C137" s="111" t="s">
        <v>109</v>
      </c>
      <c r="D137" s="26" t="s">
        <v>16</v>
      </c>
      <c r="E137" s="30">
        <v>36</v>
      </c>
    </row>
    <row r="138" spans="1:5" s="28" customFormat="1" x14ac:dyDescent="0.25">
      <c r="A138" s="111" t="s">
        <v>183</v>
      </c>
      <c r="B138" s="111" t="s">
        <v>184</v>
      </c>
      <c r="C138" s="111" t="s">
        <v>124</v>
      </c>
      <c r="D138" s="26" t="s">
        <v>16</v>
      </c>
      <c r="E138" s="30">
        <v>36</v>
      </c>
    </row>
    <row r="139" spans="1:5" s="28" customFormat="1" x14ac:dyDescent="0.25">
      <c r="A139" s="111" t="s">
        <v>238</v>
      </c>
      <c r="B139" s="111" t="s">
        <v>239</v>
      </c>
      <c r="C139" s="111" t="s">
        <v>240</v>
      </c>
      <c r="D139" s="26" t="s">
        <v>19</v>
      </c>
      <c r="E139" s="30">
        <v>36</v>
      </c>
    </row>
    <row r="140" spans="1:5" s="28" customFormat="1" x14ac:dyDescent="0.25">
      <c r="A140" s="111" t="s">
        <v>242</v>
      </c>
      <c r="B140" s="111" t="s">
        <v>243</v>
      </c>
      <c r="C140" s="111" t="s">
        <v>153</v>
      </c>
      <c r="D140" s="26" t="s">
        <v>19</v>
      </c>
      <c r="E140" s="30">
        <v>36</v>
      </c>
    </row>
    <row r="141" spans="1:5" s="28" customFormat="1" x14ac:dyDescent="0.25">
      <c r="A141" s="111" t="s">
        <v>245</v>
      </c>
      <c r="B141" s="111" t="s">
        <v>246</v>
      </c>
      <c r="C141" s="111" t="s">
        <v>124</v>
      </c>
      <c r="D141" s="26" t="s">
        <v>19</v>
      </c>
      <c r="E141" s="30">
        <v>36</v>
      </c>
    </row>
    <row r="142" spans="1:5" s="28" customFormat="1" x14ac:dyDescent="0.25">
      <c r="A142" s="111" t="s">
        <v>320</v>
      </c>
      <c r="B142" s="111" t="s">
        <v>321</v>
      </c>
      <c r="C142" s="111" t="s">
        <v>146</v>
      </c>
      <c r="D142" s="26" t="s">
        <v>20</v>
      </c>
      <c r="E142" s="167">
        <v>36</v>
      </c>
    </row>
    <row r="143" spans="1:5" s="28" customFormat="1" x14ac:dyDescent="0.25">
      <c r="A143" s="111" t="s">
        <v>332</v>
      </c>
      <c r="B143" s="111" t="s">
        <v>333</v>
      </c>
      <c r="C143" s="111" t="s">
        <v>181</v>
      </c>
      <c r="D143" s="26" t="s">
        <v>20</v>
      </c>
      <c r="E143" s="167">
        <v>36</v>
      </c>
    </row>
    <row r="144" spans="1:5" s="28" customFormat="1" x14ac:dyDescent="0.25">
      <c r="A144" s="111" t="s">
        <v>460</v>
      </c>
      <c r="B144" s="111" t="s">
        <v>315</v>
      </c>
      <c r="C144" s="111" t="s">
        <v>221</v>
      </c>
      <c r="D144" s="26" t="s">
        <v>22</v>
      </c>
      <c r="E144" s="167">
        <v>36</v>
      </c>
    </row>
    <row r="145" spans="1:5" s="28" customFormat="1" x14ac:dyDescent="0.25">
      <c r="A145" s="111" t="s">
        <v>526</v>
      </c>
      <c r="B145" s="111" t="s">
        <v>527</v>
      </c>
      <c r="C145" s="111" t="s">
        <v>221</v>
      </c>
      <c r="D145" s="26" t="s">
        <v>23</v>
      </c>
      <c r="E145" s="167">
        <v>36</v>
      </c>
    </row>
    <row r="146" spans="1:5" s="28" customFormat="1" x14ac:dyDescent="0.25">
      <c r="A146" s="111" t="s">
        <v>560</v>
      </c>
      <c r="B146" s="111" t="s">
        <v>561</v>
      </c>
      <c r="C146" s="111" t="s">
        <v>146</v>
      </c>
      <c r="D146" s="26" t="s">
        <v>0</v>
      </c>
      <c r="E146" s="167">
        <v>36</v>
      </c>
    </row>
    <row r="147" spans="1:5" s="28" customFormat="1" x14ac:dyDescent="0.25">
      <c r="A147" s="111" t="s">
        <v>566</v>
      </c>
      <c r="B147" s="111" t="s">
        <v>567</v>
      </c>
      <c r="C147" s="111" t="s">
        <v>128</v>
      </c>
      <c r="D147" s="26" t="s">
        <v>0</v>
      </c>
      <c r="E147" s="167">
        <v>36</v>
      </c>
    </row>
    <row r="148" spans="1:5" s="28" customFormat="1" x14ac:dyDescent="0.25">
      <c r="A148" s="111" t="s">
        <v>755</v>
      </c>
      <c r="B148" s="111" t="s">
        <v>756</v>
      </c>
      <c r="C148" s="111" t="s">
        <v>153</v>
      </c>
      <c r="D148" s="26" t="s">
        <v>26</v>
      </c>
      <c r="E148" s="168">
        <v>36</v>
      </c>
    </row>
    <row r="149" spans="1:5" s="28" customFormat="1" x14ac:dyDescent="0.25">
      <c r="A149" s="111" t="s">
        <v>791</v>
      </c>
      <c r="B149" s="111" t="s">
        <v>792</v>
      </c>
      <c r="C149" s="111" t="s">
        <v>124</v>
      </c>
      <c r="D149" s="26" t="s">
        <v>26</v>
      </c>
      <c r="E149" s="167">
        <v>36</v>
      </c>
    </row>
    <row r="150" spans="1:5" s="28" customFormat="1" x14ac:dyDescent="0.25">
      <c r="A150" s="111" t="s">
        <v>811</v>
      </c>
      <c r="B150" s="111" t="s">
        <v>812</v>
      </c>
      <c r="C150" s="111" t="s">
        <v>113</v>
      </c>
      <c r="D150" s="26" t="s">
        <v>26</v>
      </c>
      <c r="E150" s="167">
        <v>36</v>
      </c>
    </row>
    <row r="151" spans="1:5" s="28" customFormat="1" x14ac:dyDescent="0.25">
      <c r="A151" s="111" t="s">
        <v>323</v>
      </c>
      <c r="B151" s="111" t="s">
        <v>324</v>
      </c>
      <c r="C151" s="111" t="s">
        <v>203</v>
      </c>
      <c r="D151" s="26" t="s">
        <v>20</v>
      </c>
      <c r="E151" s="167">
        <v>35.5</v>
      </c>
    </row>
    <row r="152" spans="1:5" s="28" customFormat="1" x14ac:dyDescent="0.25">
      <c r="A152" s="111" t="s">
        <v>365</v>
      </c>
      <c r="B152" s="111" t="s">
        <v>366</v>
      </c>
      <c r="C152" s="111" t="s">
        <v>171</v>
      </c>
      <c r="D152" s="26" t="s">
        <v>21</v>
      </c>
      <c r="E152" s="167">
        <v>35.5</v>
      </c>
    </row>
    <row r="153" spans="1:5" s="28" customFormat="1" x14ac:dyDescent="0.25">
      <c r="A153" s="111" t="s">
        <v>466</v>
      </c>
      <c r="B153" s="111" t="s">
        <v>467</v>
      </c>
      <c r="C153" s="111" t="s">
        <v>153</v>
      </c>
      <c r="D153" s="26" t="s">
        <v>22</v>
      </c>
      <c r="E153" s="167">
        <v>35.5</v>
      </c>
    </row>
    <row r="154" spans="1:5" s="28" customFormat="1" x14ac:dyDescent="0.25">
      <c r="A154" s="111" t="s">
        <v>478</v>
      </c>
      <c r="B154" s="111" t="s">
        <v>304</v>
      </c>
      <c r="C154" s="111" t="s">
        <v>128</v>
      </c>
      <c r="D154" s="26" t="s">
        <v>22</v>
      </c>
      <c r="E154" s="167">
        <v>35.5</v>
      </c>
    </row>
    <row r="155" spans="1:5" s="28" customFormat="1" x14ac:dyDescent="0.25">
      <c r="A155" s="111" t="s">
        <v>705</v>
      </c>
      <c r="B155" s="111" t="s">
        <v>706</v>
      </c>
      <c r="C155" s="111" t="s">
        <v>164</v>
      </c>
      <c r="D155" s="26" t="s">
        <v>25</v>
      </c>
      <c r="E155" s="167">
        <v>35.5</v>
      </c>
    </row>
    <row r="156" spans="1:5" x14ac:dyDescent="0.25">
      <c r="A156" s="111" t="s">
        <v>746</v>
      </c>
      <c r="B156" s="111" t="s">
        <v>747</v>
      </c>
      <c r="C156" s="111" t="s">
        <v>181</v>
      </c>
      <c r="D156" s="26" t="s">
        <v>25</v>
      </c>
      <c r="E156" s="167">
        <v>35.5</v>
      </c>
    </row>
    <row r="157" spans="1:5" s="28" customFormat="1" x14ac:dyDescent="0.25">
      <c r="A157" s="111" t="s">
        <v>760</v>
      </c>
      <c r="B157" s="111" t="s">
        <v>761</v>
      </c>
      <c r="C157" s="111" t="s">
        <v>116</v>
      </c>
      <c r="D157" s="26" t="s">
        <v>26</v>
      </c>
      <c r="E157" s="167">
        <v>35.5</v>
      </c>
    </row>
    <row r="158" spans="1:5" s="28" customFormat="1" x14ac:dyDescent="0.25">
      <c r="A158" s="111" t="s">
        <v>780</v>
      </c>
      <c r="B158" s="111" t="s">
        <v>781</v>
      </c>
      <c r="C158" s="111" t="s">
        <v>120</v>
      </c>
      <c r="D158" s="26" t="s">
        <v>26</v>
      </c>
      <c r="E158" s="167">
        <v>35.5</v>
      </c>
    </row>
    <row r="159" spans="1:5" s="28" customFormat="1" x14ac:dyDescent="0.25">
      <c r="A159" s="111" t="s">
        <v>814</v>
      </c>
      <c r="B159" s="111" t="s">
        <v>815</v>
      </c>
      <c r="C159" s="111" t="s">
        <v>109</v>
      </c>
      <c r="D159" s="26" t="s">
        <v>26</v>
      </c>
      <c r="E159" s="167">
        <v>35.5</v>
      </c>
    </row>
    <row r="160" spans="1:5" s="28" customFormat="1" x14ac:dyDescent="0.25">
      <c r="A160" s="111" t="s">
        <v>111</v>
      </c>
      <c r="B160" s="111" t="s">
        <v>112</v>
      </c>
      <c r="C160" s="111" t="s">
        <v>113</v>
      </c>
      <c r="D160" s="26" t="s">
        <v>16</v>
      </c>
      <c r="E160" s="30">
        <v>35</v>
      </c>
    </row>
    <row r="161" spans="1:5" s="28" customFormat="1" x14ac:dyDescent="0.25">
      <c r="A161" s="111" t="s">
        <v>173</v>
      </c>
      <c r="B161" s="111" t="s">
        <v>174</v>
      </c>
      <c r="C161" s="111" t="s">
        <v>175</v>
      </c>
      <c r="D161" s="26" t="s">
        <v>16</v>
      </c>
      <c r="E161" s="30">
        <v>35</v>
      </c>
    </row>
    <row r="162" spans="1:5" s="28" customFormat="1" x14ac:dyDescent="0.25">
      <c r="A162" s="111" t="s">
        <v>248</v>
      </c>
      <c r="B162" s="111" t="s">
        <v>249</v>
      </c>
      <c r="C162" s="111" t="s">
        <v>164</v>
      </c>
      <c r="D162" s="26" t="s">
        <v>19</v>
      </c>
      <c r="E162" s="30">
        <v>35</v>
      </c>
    </row>
    <row r="163" spans="1:5" s="28" customFormat="1" x14ac:dyDescent="0.25">
      <c r="A163" s="111" t="s">
        <v>251</v>
      </c>
      <c r="B163" s="111" t="s">
        <v>252</v>
      </c>
      <c r="C163" s="111" t="s">
        <v>120</v>
      </c>
      <c r="D163" s="26" t="s">
        <v>19</v>
      </c>
      <c r="E163" s="30">
        <v>35</v>
      </c>
    </row>
    <row r="164" spans="1:5" s="28" customFormat="1" x14ac:dyDescent="0.25">
      <c r="A164" s="111" t="s">
        <v>346</v>
      </c>
      <c r="B164" s="111" t="s">
        <v>347</v>
      </c>
      <c r="C164" s="111" t="s">
        <v>348</v>
      </c>
      <c r="D164" s="26" t="s">
        <v>21</v>
      </c>
      <c r="E164" s="167">
        <v>35</v>
      </c>
    </row>
    <row r="165" spans="1:5" s="28" customFormat="1" x14ac:dyDescent="0.25">
      <c r="A165" s="111" t="s">
        <v>382</v>
      </c>
      <c r="B165" s="111" t="s">
        <v>383</v>
      </c>
      <c r="C165" s="111" t="s">
        <v>149</v>
      </c>
      <c r="D165" s="26" t="s">
        <v>21</v>
      </c>
      <c r="E165" s="167">
        <v>35</v>
      </c>
    </row>
    <row r="166" spans="1:5" s="28" customFormat="1" x14ac:dyDescent="0.25">
      <c r="A166" s="111" t="s">
        <v>432</v>
      </c>
      <c r="B166" s="111" t="s">
        <v>433</v>
      </c>
      <c r="C166" s="111" t="s">
        <v>124</v>
      </c>
      <c r="D166" s="26" t="s">
        <v>22</v>
      </c>
      <c r="E166" s="167">
        <v>35</v>
      </c>
    </row>
    <row r="167" spans="1:5" s="28" customFormat="1" x14ac:dyDescent="0.25">
      <c r="A167" s="111" t="s">
        <v>500</v>
      </c>
      <c r="B167" s="111" t="s">
        <v>501</v>
      </c>
      <c r="C167" s="111" t="s">
        <v>240</v>
      </c>
      <c r="D167" s="26" t="s">
        <v>23</v>
      </c>
      <c r="E167" s="167">
        <v>35</v>
      </c>
    </row>
    <row r="168" spans="1:5" s="28" customFormat="1" x14ac:dyDescent="0.25">
      <c r="A168" s="111" t="s">
        <v>549</v>
      </c>
      <c r="B168" s="111" t="s">
        <v>550</v>
      </c>
      <c r="C168" s="111" t="s">
        <v>124</v>
      </c>
      <c r="D168" s="26" t="s">
        <v>0</v>
      </c>
      <c r="E168" s="167">
        <v>35</v>
      </c>
    </row>
    <row r="169" spans="1:5" s="28" customFormat="1" x14ac:dyDescent="0.25">
      <c r="A169" s="111" t="s">
        <v>586</v>
      </c>
      <c r="B169" s="111" t="s">
        <v>587</v>
      </c>
      <c r="C169" s="111" t="s">
        <v>120</v>
      </c>
      <c r="D169" s="26" t="s">
        <v>0</v>
      </c>
      <c r="E169" s="167">
        <v>35</v>
      </c>
    </row>
    <row r="170" spans="1:5" s="28" customFormat="1" x14ac:dyDescent="0.25">
      <c r="A170" s="111" t="s">
        <v>614</v>
      </c>
      <c r="B170" s="111" t="s">
        <v>363</v>
      </c>
      <c r="C170" s="111" t="s">
        <v>120</v>
      </c>
      <c r="D170" s="26" t="s">
        <v>0</v>
      </c>
      <c r="E170" s="167">
        <v>35</v>
      </c>
    </row>
    <row r="171" spans="1:5" s="28" customFormat="1" x14ac:dyDescent="0.25">
      <c r="A171" s="111" t="s">
        <v>640</v>
      </c>
      <c r="B171" s="111" t="s">
        <v>641</v>
      </c>
      <c r="C171" s="111" t="s">
        <v>164</v>
      </c>
      <c r="D171" s="26" t="s">
        <v>24</v>
      </c>
      <c r="E171" s="167">
        <v>35</v>
      </c>
    </row>
    <row r="172" spans="1:5" s="28" customFormat="1" x14ac:dyDescent="0.25">
      <c r="A172" s="111" t="s">
        <v>650</v>
      </c>
      <c r="B172" s="111" t="s">
        <v>651</v>
      </c>
      <c r="C172" s="111" t="s">
        <v>124</v>
      </c>
      <c r="D172" s="26" t="s">
        <v>24</v>
      </c>
      <c r="E172" s="167">
        <v>35</v>
      </c>
    </row>
    <row r="173" spans="1:5" s="28" customFormat="1" x14ac:dyDescent="0.25">
      <c r="A173" s="111" t="s">
        <v>720</v>
      </c>
      <c r="B173" s="111" t="s">
        <v>530</v>
      </c>
      <c r="C173" s="111" t="s">
        <v>116</v>
      </c>
      <c r="D173" s="26" t="s">
        <v>25</v>
      </c>
      <c r="E173" s="167">
        <v>35</v>
      </c>
    </row>
    <row r="174" spans="1:5" s="28" customFormat="1" x14ac:dyDescent="0.25">
      <c r="A174" s="111" t="s">
        <v>429</v>
      </c>
      <c r="B174" s="111" t="s">
        <v>430</v>
      </c>
      <c r="C174" s="111" t="s">
        <v>153</v>
      </c>
      <c r="D174" s="26" t="s">
        <v>22</v>
      </c>
      <c r="E174" s="167">
        <v>34.5</v>
      </c>
    </row>
    <row r="175" spans="1:5" s="28" customFormat="1" x14ac:dyDescent="0.25">
      <c r="A175" t="s">
        <v>449</v>
      </c>
      <c r="B175" t="s">
        <v>450</v>
      </c>
      <c r="C175" t="s">
        <v>203</v>
      </c>
      <c r="D175" s="26" t="s">
        <v>22</v>
      </c>
      <c r="E175" s="167">
        <v>34.5</v>
      </c>
    </row>
    <row r="176" spans="1:5" s="28" customFormat="1" x14ac:dyDescent="0.25">
      <c r="A176" s="151" t="s">
        <v>826</v>
      </c>
      <c r="B176" s="111" t="s">
        <v>480</v>
      </c>
      <c r="C176" s="111" t="s">
        <v>481</v>
      </c>
      <c r="D176" s="26" t="s">
        <v>23</v>
      </c>
      <c r="E176" s="167">
        <v>34.5</v>
      </c>
    </row>
    <row r="177" spans="1:5" s="28" customFormat="1" x14ac:dyDescent="0.25">
      <c r="A177" s="111" t="s">
        <v>736</v>
      </c>
      <c r="B177" s="111" t="s">
        <v>737</v>
      </c>
      <c r="C177" s="111" t="s">
        <v>146</v>
      </c>
      <c r="D177" s="26" t="s">
        <v>25</v>
      </c>
      <c r="E177" s="167">
        <v>34.5</v>
      </c>
    </row>
    <row r="178" spans="1:5" s="28" customFormat="1" x14ac:dyDescent="0.25">
      <c r="A178" s="151" t="s">
        <v>822</v>
      </c>
      <c r="B178" s="111" t="s">
        <v>180</v>
      </c>
      <c r="C178" s="111" t="s">
        <v>181</v>
      </c>
      <c r="D178" s="26" t="s">
        <v>16</v>
      </c>
      <c r="E178" s="30">
        <v>34</v>
      </c>
    </row>
    <row r="179" spans="1:5" s="28" customFormat="1" x14ac:dyDescent="0.25">
      <c r="A179" s="151" t="s">
        <v>300</v>
      </c>
      <c r="B179" s="111" t="s">
        <v>301</v>
      </c>
      <c r="C179" s="111" t="s">
        <v>153</v>
      </c>
      <c r="D179" s="26" t="s">
        <v>20</v>
      </c>
      <c r="E179" s="167">
        <v>34</v>
      </c>
    </row>
    <row r="180" spans="1:5" s="28" customFormat="1" x14ac:dyDescent="0.25">
      <c r="A180" s="111" t="s">
        <v>326</v>
      </c>
      <c r="B180" s="111" t="s">
        <v>327</v>
      </c>
      <c r="C180" s="111" t="s">
        <v>196</v>
      </c>
      <c r="D180" s="26" t="s">
        <v>20</v>
      </c>
      <c r="E180" s="167">
        <v>34</v>
      </c>
    </row>
    <row r="181" spans="1:5" s="28" customFormat="1" x14ac:dyDescent="0.25">
      <c r="A181" s="111" t="s">
        <v>353</v>
      </c>
      <c r="B181" s="111" t="s">
        <v>354</v>
      </c>
      <c r="C181" s="111" t="s">
        <v>203</v>
      </c>
      <c r="D181" s="26" t="s">
        <v>21</v>
      </c>
      <c r="E181" s="167">
        <v>34</v>
      </c>
    </row>
    <row r="182" spans="1:5" s="28" customFormat="1" x14ac:dyDescent="0.25">
      <c r="A182" s="111" t="s">
        <v>379</v>
      </c>
      <c r="B182" s="111" t="s">
        <v>380</v>
      </c>
      <c r="C182" s="111" t="s">
        <v>113</v>
      </c>
      <c r="D182" s="26" t="s">
        <v>21</v>
      </c>
      <c r="E182" s="167">
        <v>34</v>
      </c>
    </row>
    <row r="183" spans="1:5" s="28" customFormat="1" x14ac:dyDescent="0.25">
      <c r="A183" s="111" t="s">
        <v>394</v>
      </c>
      <c r="B183" s="111" t="s">
        <v>395</v>
      </c>
      <c r="C183" s="111" t="s">
        <v>164</v>
      </c>
      <c r="D183" s="26" t="s">
        <v>21</v>
      </c>
      <c r="E183" s="167">
        <v>34</v>
      </c>
    </row>
    <row r="184" spans="1:5" x14ac:dyDescent="0.25">
      <c r="A184" s="111" t="s">
        <v>444</v>
      </c>
      <c r="B184" s="111" t="s">
        <v>398</v>
      </c>
      <c r="C184" s="111" t="s">
        <v>164</v>
      </c>
      <c r="D184" s="26" t="s">
        <v>22</v>
      </c>
      <c r="E184" s="167">
        <v>34</v>
      </c>
    </row>
    <row r="185" spans="1:5" s="28" customFormat="1" x14ac:dyDescent="0.25">
      <c r="A185" s="111" t="s">
        <v>469</v>
      </c>
      <c r="B185" s="111" t="s">
        <v>470</v>
      </c>
      <c r="C185" s="111" t="s">
        <v>128</v>
      </c>
      <c r="D185" s="26" t="s">
        <v>22</v>
      </c>
      <c r="E185" s="167">
        <v>34</v>
      </c>
    </row>
    <row r="186" spans="1:5" s="28" customFormat="1" x14ac:dyDescent="0.25">
      <c r="A186" s="111" t="s">
        <v>511</v>
      </c>
      <c r="B186" s="111" t="s">
        <v>512</v>
      </c>
      <c r="C186" s="111" t="s">
        <v>164</v>
      </c>
      <c r="D186" s="26" t="s">
        <v>23</v>
      </c>
      <c r="E186" s="167">
        <v>34</v>
      </c>
    </row>
    <row r="187" spans="1:5" s="28" customFormat="1" x14ac:dyDescent="0.25">
      <c r="A187" s="111" t="s">
        <v>535</v>
      </c>
      <c r="B187" s="111" t="s">
        <v>536</v>
      </c>
      <c r="C187" s="111" t="s">
        <v>171</v>
      </c>
      <c r="D187" s="26" t="s">
        <v>23</v>
      </c>
      <c r="E187" s="167">
        <v>34</v>
      </c>
    </row>
    <row r="188" spans="1:5" s="28" customFormat="1" x14ac:dyDescent="0.25">
      <c r="A188" s="111" t="s">
        <v>541</v>
      </c>
      <c r="B188" s="111" t="s">
        <v>131</v>
      </c>
      <c r="C188" s="111" t="s">
        <v>164</v>
      </c>
      <c r="D188" s="26" t="s">
        <v>23</v>
      </c>
      <c r="E188" s="167">
        <v>34</v>
      </c>
    </row>
    <row r="189" spans="1:5" s="28" customFormat="1" x14ac:dyDescent="0.25">
      <c r="A189" s="111" t="s">
        <v>555</v>
      </c>
      <c r="B189" s="111" t="s">
        <v>404</v>
      </c>
      <c r="C189" s="111" t="s">
        <v>203</v>
      </c>
      <c r="D189" s="26" t="s">
        <v>0</v>
      </c>
      <c r="E189" s="167">
        <v>34</v>
      </c>
    </row>
    <row r="190" spans="1:5" s="28" customFormat="1" x14ac:dyDescent="0.25">
      <c r="A190" s="111" t="s">
        <v>577</v>
      </c>
      <c r="B190" s="111" t="s">
        <v>578</v>
      </c>
      <c r="C190" s="111" t="s">
        <v>124</v>
      </c>
      <c r="D190" s="26" t="s">
        <v>0</v>
      </c>
      <c r="E190" s="167">
        <v>34</v>
      </c>
    </row>
    <row r="191" spans="1:5" s="28" customFormat="1" x14ac:dyDescent="0.25">
      <c r="A191" s="111" t="s">
        <v>616</v>
      </c>
      <c r="B191" s="111" t="s">
        <v>617</v>
      </c>
      <c r="C191" s="111" t="s">
        <v>181</v>
      </c>
      <c r="D191" s="26" t="s">
        <v>0</v>
      </c>
      <c r="E191" s="167">
        <v>34</v>
      </c>
    </row>
    <row r="192" spans="1:5" s="28" customFormat="1" x14ac:dyDescent="0.25">
      <c r="A192" s="111" t="s">
        <v>631</v>
      </c>
      <c r="B192" s="111" t="s">
        <v>632</v>
      </c>
      <c r="C192" s="111" t="s">
        <v>175</v>
      </c>
      <c r="D192" s="26" t="s">
        <v>24</v>
      </c>
      <c r="E192" s="167">
        <v>34</v>
      </c>
    </row>
    <row r="193" spans="1:5" s="28" customFormat="1" x14ac:dyDescent="0.25">
      <c r="A193" s="111" t="s">
        <v>669</v>
      </c>
      <c r="B193" s="111" t="s">
        <v>670</v>
      </c>
      <c r="C193" s="111" t="s">
        <v>109</v>
      </c>
      <c r="D193" s="26" t="s">
        <v>24</v>
      </c>
      <c r="E193" s="167">
        <v>34</v>
      </c>
    </row>
    <row r="194" spans="1:5" s="28" customFormat="1" x14ac:dyDescent="0.25">
      <c r="A194" s="111" t="s">
        <v>388</v>
      </c>
      <c r="B194" s="111" t="s">
        <v>389</v>
      </c>
      <c r="C194" s="111" t="s">
        <v>153</v>
      </c>
      <c r="D194" s="26" t="s">
        <v>21</v>
      </c>
      <c r="E194" s="167">
        <v>33.5</v>
      </c>
    </row>
    <row r="195" spans="1:5" s="28" customFormat="1" x14ac:dyDescent="0.25">
      <c r="A195" s="111" t="s">
        <v>699</v>
      </c>
      <c r="B195" s="111" t="s">
        <v>700</v>
      </c>
      <c r="C195" s="111" t="s">
        <v>481</v>
      </c>
      <c r="D195" s="26" t="s">
        <v>25</v>
      </c>
      <c r="E195" s="167">
        <v>33.5</v>
      </c>
    </row>
    <row r="196" spans="1:5" s="28" customFormat="1" x14ac:dyDescent="0.25">
      <c r="A196" s="151" t="s">
        <v>226</v>
      </c>
      <c r="B196" s="151" t="s">
        <v>227</v>
      </c>
      <c r="C196" s="151" t="s">
        <v>116</v>
      </c>
      <c r="D196" s="26" t="s">
        <v>19</v>
      </c>
      <c r="E196" s="30">
        <v>33</v>
      </c>
    </row>
    <row r="197" spans="1:5" s="28" customFormat="1" x14ac:dyDescent="0.25">
      <c r="A197" s="111" t="s">
        <v>235</v>
      </c>
      <c r="B197" s="111" t="s">
        <v>236</v>
      </c>
      <c r="C197" s="111" t="s">
        <v>132</v>
      </c>
      <c r="D197" s="26" t="s">
        <v>19</v>
      </c>
      <c r="E197" s="30">
        <v>33</v>
      </c>
    </row>
    <row r="198" spans="1:5" s="28" customFormat="1" x14ac:dyDescent="0.25">
      <c r="A198" s="111" t="s">
        <v>262</v>
      </c>
      <c r="B198" s="111" t="s">
        <v>263</v>
      </c>
      <c r="C198" s="111" t="s">
        <v>171</v>
      </c>
      <c r="D198" s="26" t="s">
        <v>19</v>
      </c>
      <c r="E198" s="30">
        <v>33</v>
      </c>
    </row>
    <row r="199" spans="1:5" s="28" customFormat="1" x14ac:dyDescent="0.25">
      <c r="A199" s="111" t="s">
        <v>574</v>
      </c>
      <c r="B199" s="111" t="s">
        <v>575</v>
      </c>
      <c r="C199" s="111" t="s">
        <v>157</v>
      </c>
      <c r="D199" s="26" t="s">
        <v>0</v>
      </c>
      <c r="E199" s="167">
        <v>33</v>
      </c>
    </row>
    <row r="200" spans="1:5" s="28" customFormat="1" x14ac:dyDescent="0.25">
      <c r="A200" s="111" t="s">
        <v>600</v>
      </c>
      <c r="B200" s="111" t="s">
        <v>464</v>
      </c>
      <c r="C200" s="111" t="s">
        <v>348</v>
      </c>
      <c r="D200" s="26" t="s">
        <v>0</v>
      </c>
      <c r="E200" s="167">
        <v>33</v>
      </c>
    </row>
    <row r="201" spans="1:5" s="28" customFormat="1" x14ac:dyDescent="0.25">
      <c r="A201" s="111" t="s">
        <v>773</v>
      </c>
      <c r="B201" s="111" t="s">
        <v>307</v>
      </c>
      <c r="C201" s="111" t="s">
        <v>132</v>
      </c>
      <c r="D201" s="26" t="s">
        <v>26</v>
      </c>
      <c r="E201" s="167">
        <v>33</v>
      </c>
    </row>
    <row r="202" spans="1:5" s="28" customFormat="1" x14ac:dyDescent="0.25">
      <c r="A202" s="111" t="s">
        <v>777</v>
      </c>
      <c r="B202" s="111" t="s">
        <v>778</v>
      </c>
      <c r="C202" s="111" t="s">
        <v>128</v>
      </c>
      <c r="D202" s="26" t="s">
        <v>26</v>
      </c>
      <c r="E202" s="167">
        <v>33</v>
      </c>
    </row>
    <row r="203" spans="1:5" s="28" customFormat="1" x14ac:dyDescent="0.25">
      <c r="A203" s="111" t="s">
        <v>783</v>
      </c>
      <c r="B203" s="111" t="s">
        <v>784</v>
      </c>
      <c r="C203" s="111" t="s">
        <v>146</v>
      </c>
      <c r="D203" s="26" t="s">
        <v>26</v>
      </c>
      <c r="E203" s="167">
        <v>33</v>
      </c>
    </row>
    <row r="204" spans="1:5" s="28" customFormat="1" x14ac:dyDescent="0.25">
      <c r="A204" s="111" t="s">
        <v>335</v>
      </c>
      <c r="B204" s="111" t="s">
        <v>293</v>
      </c>
      <c r="C204" s="111" t="s">
        <v>149</v>
      </c>
      <c r="D204" s="26" t="s">
        <v>20</v>
      </c>
      <c r="E204" s="167">
        <v>32.5</v>
      </c>
    </row>
    <row r="205" spans="1:5" s="28" customFormat="1" x14ac:dyDescent="0.25">
      <c r="A205" s="111" t="s">
        <v>343</v>
      </c>
      <c r="B205" s="111" t="s">
        <v>344</v>
      </c>
      <c r="C205" s="111" t="s">
        <v>124</v>
      </c>
      <c r="D205" s="26" t="s">
        <v>21</v>
      </c>
      <c r="E205" s="167">
        <v>32.5</v>
      </c>
    </row>
    <row r="206" spans="1:5" s="28" customFormat="1" x14ac:dyDescent="0.25">
      <c r="A206" s="111" t="s">
        <v>400</v>
      </c>
      <c r="B206" s="111" t="s">
        <v>401</v>
      </c>
      <c r="C206" s="111" t="s">
        <v>128</v>
      </c>
      <c r="D206" s="26" t="s">
        <v>21</v>
      </c>
      <c r="E206" s="167">
        <v>32.5</v>
      </c>
    </row>
    <row r="207" spans="1:5" s="28" customFormat="1" x14ac:dyDescent="0.25">
      <c r="A207" s="111" t="s">
        <v>257</v>
      </c>
      <c r="B207" s="111" t="s">
        <v>258</v>
      </c>
      <c r="C207" s="111" t="s">
        <v>146</v>
      </c>
      <c r="D207" s="26" t="s">
        <v>19</v>
      </c>
      <c r="E207" s="30">
        <v>32</v>
      </c>
    </row>
    <row r="208" spans="1:5" s="28" customFormat="1" x14ac:dyDescent="0.25">
      <c r="A208" s="111" t="s">
        <v>475</v>
      </c>
      <c r="B208" s="111" t="s">
        <v>476</v>
      </c>
      <c r="C208" s="111" t="s">
        <v>157</v>
      </c>
      <c r="D208" s="26" t="s">
        <v>22</v>
      </c>
      <c r="E208" s="167">
        <v>32</v>
      </c>
    </row>
    <row r="209" spans="1:5" s="28" customFormat="1" x14ac:dyDescent="0.25">
      <c r="A209" s="111" t="s">
        <v>503</v>
      </c>
      <c r="B209" s="111" t="s">
        <v>211</v>
      </c>
      <c r="C209" s="111" t="s">
        <v>348</v>
      </c>
      <c r="D209" s="26" t="s">
        <v>23</v>
      </c>
      <c r="E209" s="167">
        <v>32</v>
      </c>
    </row>
    <row r="210" spans="1:5" s="28" customFormat="1" x14ac:dyDescent="0.25">
      <c r="A210" s="111" t="s">
        <v>605</v>
      </c>
      <c r="B210" s="111" t="s">
        <v>606</v>
      </c>
      <c r="C210" s="111" t="s">
        <v>240</v>
      </c>
      <c r="D210" s="26" t="s">
        <v>0</v>
      </c>
      <c r="E210" s="167">
        <v>32</v>
      </c>
    </row>
    <row r="211" spans="1:5" s="28" customFormat="1" x14ac:dyDescent="0.25">
      <c r="A211" s="111" t="s">
        <v>611</v>
      </c>
      <c r="B211" s="111" t="s">
        <v>612</v>
      </c>
      <c r="C211" s="111" t="s">
        <v>142</v>
      </c>
      <c r="D211" s="26" t="s">
        <v>0</v>
      </c>
      <c r="E211" s="167">
        <v>32</v>
      </c>
    </row>
    <row r="212" spans="1:5" s="28" customFormat="1" x14ac:dyDescent="0.25">
      <c r="A212" s="111" t="s">
        <v>659</v>
      </c>
      <c r="B212" s="111" t="s">
        <v>660</v>
      </c>
      <c r="C212" s="111" t="s">
        <v>116</v>
      </c>
      <c r="D212" s="26" t="s">
        <v>24</v>
      </c>
      <c r="E212" s="167">
        <v>32</v>
      </c>
    </row>
    <row r="213" spans="1:5" s="28" customFormat="1" x14ac:dyDescent="0.25">
      <c r="A213" s="111" t="s">
        <v>741</v>
      </c>
      <c r="B213" s="111" t="s">
        <v>301</v>
      </c>
      <c r="C213" s="111" t="s">
        <v>153</v>
      </c>
      <c r="D213" s="26" t="s">
        <v>25</v>
      </c>
      <c r="E213" s="167">
        <v>32</v>
      </c>
    </row>
    <row r="214" spans="1:5" s="28" customFormat="1" x14ac:dyDescent="0.25">
      <c r="A214" s="111" t="s">
        <v>763</v>
      </c>
      <c r="B214" s="111" t="s">
        <v>764</v>
      </c>
      <c r="C214" s="111" t="s">
        <v>116</v>
      </c>
      <c r="D214" s="26" t="s">
        <v>26</v>
      </c>
      <c r="E214" s="167">
        <v>32</v>
      </c>
    </row>
    <row r="215" spans="1:5" s="28" customFormat="1" x14ac:dyDescent="0.25">
      <c r="A215" s="111" t="s">
        <v>359</v>
      </c>
      <c r="B215" s="111" t="s">
        <v>360</v>
      </c>
      <c r="C215" s="111" t="s">
        <v>196</v>
      </c>
      <c r="D215" s="26" t="s">
        <v>21</v>
      </c>
      <c r="E215" s="167">
        <v>31.5</v>
      </c>
    </row>
    <row r="216" spans="1:5" s="28" customFormat="1" x14ac:dyDescent="0.25">
      <c r="A216" s="111" t="s">
        <v>508</v>
      </c>
      <c r="B216" s="111" t="s">
        <v>509</v>
      </c>
      <c r="C216" s="111" t="s">
        <v>181</v>
      </c>
      <c r="D216" s="26" t="s">
        <v>23</v>
      </c>
      <c r="E216" s="167">
        <v>31</v>
      </c>
    </row>
    <row r="217" spans="1:5" s="28" customFormat="1" x14ac:dyDescent="0.25">
      <c r="A217" s="111" t="s">
        <v>569</v>
      </c>
      <c r="B217" s="111" t="s">
        <v>170</v>
      </c>
      <c r="C217" s="111" t="s">
        <v>181</v>
      </c>
      <c r="D217" s="26" t="s">
        <v>0</v>
      </c>
      <c r="E217" s="167">
        <v>31</v>
      </c>
    </row>
    <row r="218" spans="1:5" s="28" customFormat="1" x14ac:dyDescent="0.25">
      <c r="A218" s="111" t="s">
        <v>637</v>
      </c>
      <c r="B218" s="111" t="s">
        <v>638</v>
      </c>
      <c r="C218" s="111" t="s">
        <v>120</v>
      </c>
      <c r="D218" s="26" t="s">
        <v>24</v>
      </c>
      <c r="E218" s="167">
        <v>31</v>
      </c>
    </row>
    <row r="219" spans="1:5" s="28" customFormat="1" x14ac:dyDescent="0.25">
      <c r="A219" s="111" t="s">
        <v>665</v>
      </c>
      <c r="B219" s="111" t="s">
        <v>307</v>
      </c>
      <c r="C219" s="111" t="s">
        <v>348</v>
      </c>
      <c r="D219" s="26" t="s">
        <v>24</v>
      </c>
      <c r="E219" s="167">
        <v>31</v>
      </c>
    </row>
    <row r="220" spans="1:5" s="28" customFormat="1" x14ac:dyDescent="0.25">
      <c r="A220" s="111" t="s">
        <v>749</v>
      </c>
      <c r="B220" s="111" t="s">
        <v>750</v>
      </c>
      <c r="C220" s="111" t="s">
        <v>116</v>
      </c>
      <c r="D220" s="26" t="s">
        <v>25</v>
      </c>
      <c r="E220" s="167">
        <v>31</v>
      </c>
    </row>
    <row r="221" spans="1:5" s="28" customFormat="1" x14ac:dyDescent="0.25">
      <c r="A221" s="111" t="s">
        <v>805</v>
      </c>
      <c r="B221" s="111" t="s">
        <v>806</v>
      </c>
      <c r="C221" s="111" t="s">
        <v>157</v>
      </c>
      <c r="D221" s="26" t="s">
        <v>26</v>
      </c>
      <c r="E221" s="167">
        <v>31</v>
      </c>
    </row>
    <row r="222" spans="1:5" s="28" customFormat="1" x14ac:dyDescent="0.25">
      <c r="A222" s="111" t="s">
        <v>775</v>
      </c>
      <c r="B222" s="111" t="s">
        <v>209</v>
      </c>
      <c r="C222" s="111" t="s">
        <v>149</v>
      </c>
      <c r="D222" s="26" t="s">
        <v>26</v>
      </c>
      <c r="E222" s="167">
        <v>30.5</v>
      </c>
    </row>
    <row r="223" spans="1:5" s="28" customFormat="1" x14ac:dyDescent="0.25">
      <c r="A223" s="151" t="s">
        <v>820</v>
      </c>
      <c r="B223" s="111" t="s">
        <v>115</v>
      </c>
      <c r="C223" s="111" t="s">
        <v>116</v>
      </c>
      <c r="D223" s="26" t="s">
        <v>16</v>
      </c>
      <c r="E223" s="30">
        <v>30</v>
      </c>
    </row>
    <row r="224" spans="1:5" s="28" customFormat="1" x14ac:dyDescent="0.25">
      <c r="A224" s="151" t="s">
        <v>492</v>
      </c>
      <c r="B224" s="111" t="s">
        <v>141</v>
      </c>
      <c r="C224" s="111" t="s">
        <v>142</v>
      </c>
      <c r="D224" s="26" t="s">
        <v>16</v>
      </c>
      <c r="E224" s="30">
        <v>30</v>
      </c>
    </row>
    <row r="225" spans="1:5" s="28" customFormat="1" x14ac:dyDescent="0.25">
      <c r="A225" s="111" t="s">
        <v>472</v>
      </c>
      <c r="B225" s="111" t="s">
        <v>473</v>
      </c>
      <c r="C225" s="111" t="s">
        <v>171</v>
      </c>
      <c r="D225" s="26" t="s">
        <v>22</v>
      </c>
      <c r="E225" s="167">
        <v>29</v>
      </c>
    </row>
    <row r="226" spans="1:5" s="28" customFormat="1" x14ac:dyDescent="0.25">
      <c r="A226" s="111" t="s">
        <v>583</v>
      </c>
      <c r="B226" s="111" t="s">
        <v>584</v>
      </c>
      <c r="C226" s="111" t="s">
        <v>240</v>
      </c>
      <c r="D226" s="26" t="s">
        <v>0</v>
      </c>
      <c r="E226" s="167">
        <v>29</v>
      </c>
    </row>
    <row r="227" spans="1:5" s="28" customFormat="1" x14ac:dyDescent="0.25">
      <c r="A227" s="111" t="s">
        <v>619</v>
      </c>
      <c r="B227" s="111" t="s">
        <v>620</v>
      </c>
      <c r="C227" s="111" t="s">
        <v>348</v>
      </c>
      <c r="D227" s="26" t="s">
        <v>0</v>
      </c>
      <c r="E227" s="167">
        <v>29</v>
      </c>
    </row>
    <row r="228" spans="1:5" s="28" customFormat="1" x14ac:dyDescent="0.25">
      <c r="A228" s="111" t="s">
        <v>728</v>
      </c>
      <c r="B228" s="111" t="s">
        <v>729</v>
      </c>
      <c r="C228" s="111" t="s">
        <v>109</v>
      </c>
      <c r="D228" s="26" t="s">
        <v>25</v>
      </c>
      <c r="E228" s="167">
        <v>29</v>
      </c>
    </row>
    <row r="229" spans="1:5" s="28" customFormat="1" x14ac:dyDescent="0.25">
      <c r="A229" s="111" t="s">
        <v>258</v>
      </c>
      <c r="B229" s="111" t="s">
        <v>758</v>
      </c>
      <c r="C229" s="111" t="s">
        <v>109</v>
      </c>
      <c r="D229" s="26" t="s">
        <v>26</v>
      </c>
      <c r="E229" s="167">
        <v>29</v>
      </c>
    </row>
    <row r="230" spans="1:5" s="28" customFormat="1" x14ac:dyDescent="0.25">
      <c r="A230" s="111" t="s">
        <v>385</v>
      </c>
      <c r="B230" s="111" t="s">
        <v>386</v>
      </c>
      <c r="C230" s="111" t="s">
        <v>132</v>
      </c>
      <c r="D230" s="26" t="s">
        <v>21</v>
      </c>
      <c r="E230" s="167">
        <v>28.5</v>
      </c>
    </row>
    <row r="231" spans="1:5" s="28" customFormat="1" x14ac:dyDescent="0.25">
      <c r="A231" s="111" t="s">
        <v>297</v>
      </c>
      <c r="B231" s="111" t="s">
        <v>298</v>
      </c>
      <c r="C231" s="111" t="s">
        <v>171</v>
      </c>
      <c r="D231" s="26" t="s">
        <v>20</v>
      </c>
      <c r="E231" s="167">
        <v>28</v>
      </c>
    </row>
    <row r="232" spans="1:5" s="28" customFormat="1" x14ac:dyDescent="0.25">
      <c r="A232" s="111" t="s">
        <v>362</v>
      </c>
      <c r="B232" s="111" t="s">
        <v>363</v>
      </c>
      <c r="C232" s="111" t="s">
        <v>128</v>
      </c>
      <c r="D232" s="26" t="s">
        <v>21</v>
      </c>
      <c r="E232" s="167">
        <v>28</v>
      </c>
    </row>
    <row r="233" spans="1:5" s="28" customFormat="1" x14ac:dyDescent="0.25">
      <c r="A233" s="111" t="s">
        <v>403</v>
      </c>
      <c r="B233" s="111" t="s">
        <v>404</v>
      </c>
      <c r="C233" s="111" t="s">
        <v>240</v>
      </c>
      <c r="D233" s="26" t="s">
        <v>21</v>
      </c>
      <c r="E233" s="167">
        <v>28</v>
      </c>
    </row>
    <row r="234" spans="1:5" s="28" customFormat="1" x14ac:dyDescent="0.25">
      <c r="A234" s="111" t="s">
        <v>628</v>
      </c>
      <c r="B234" s="111" t="s">
        <v>629</v>
      </c>
      <c r="C234" s="111" t="s">
        <v>481</v>
      </c>
      <c r="D234" s="26" t="s">
        <v>24</v>
      </c>
      <c r="E234" s="167">
        <v>28</v>
      </c>
    </row>
    <row r="235" spans="1:5" s="28" customFormat="1" x14ac:dyDescent="0.25">
      <c r="A235" s="111" t="s">
        <v>317</v>
      </c>
      <c r="B235" s="111" t="s">
        <v>318</v>
      </c>
      <c r="C235" s="111" t="s">
        <v>240</v>
      </c>
      <c r="D235" s="26" t="s">
        <v>20</v>
      </c>
      <c r="E235" s="167">
        <v>27</v>
      </c>
    </row>
    <row r="236" spans="1:5" s="28" customFormat="1" x14ac:dyDescent="0.25">
      <c r="A236" s="111" t="s">
        <v>580</v>
      </c>
      <c r="B236" s="111" t="s">
        <v>581</v>
      </c>
      <c r="C236" s="111" t="s">
        <v>171</v>
      </c>
      <c r="D236" s="26" t="s">
        <v>0</v>
      </c>
      <c r="E236" s="167">
        <v>27</v>
      </c>
    </row>
    <row r="237" spans="1:5" s="28" customFormat="1" x14ac:dyDescent="0.25">
      <c r="A237" s="111" t="s">
        <v>489</v>
      </c>
      <c r="B237" s="111" t="s">
        <v>490</v>
      </c>
      <c r="C237" s="111" t="s">
        <v>240</v>
      </c>
      <c r="D237" s="26" t="s">
        <v>23</v>
      </c>
      <c r="E237" s="167">
        <v>26.5</v>
      </c>
    </row>
    <row r="238" spans="1:5" x14ac:dyDescent="0.25">
      <c r="A238" s="111" t="s">
        <v>144</v>
      </c>
      <c r="B238" s="111" t="s">
        <v>145</v>
      </c>
      <c r="C238" s="111" t="s">
        <v>146</v>
      </c>
      <c r="D238" s="26" t="s">
        <v>16</v>
      </c>
      <c r="E238" s="30">
        <v>26</v>
      </c>
    </row>
    <row r="239" spans="1:5" x14ac:dyDescent="0.25">
      <c r="A239" s="111" t="s">
        <v>391</v>
      </c>
      <c r="B239" s="111" t="s">
        <v>392</v>
      </c>
      <c r="C239" s="111" t="s">
        <v>240</v>
      </c>
      <c r="D239" s="26" t="s">
        <v>21</v>
      </c>
      <c r="E239" s="167">
        <v>24</v>
      </c>
    </row>
    <row r="240" spans="1:5" x14ac:dyDescent="0.25">
      <c r="A240" s="111" t="s">
        <v>552</v>
      </c>
      <c r="B240" s="111" t="s">
        <v>553</v>
      </c>
      <c r="C240" s="111" t="s">
        <v>481</v>
      </c>
      <c r="D240" s="26" t="s">
        <v>0</v>
      </c>
      <c r="E240" s="167">
        <v>24</v>
      </c>
    </row>
    <row r="241" spans="1:5" x14ac:dyDescent="0.25">
      <c r="A241" s="151" t="s">
        <v>223</v>
      </c>
      <c r="B241" s="151" t="s">
        <v>224</v>
      </c>
      <c r="C241" s="151" t="s">
        <v>171</v>
      </c>
      <c r="D241" s="26" t="s">
        <v>19</v>
      </c>
      <c r="E241" s="30">
        <v>23</v>
      </c>
    </row>
    <row r="242" spans="1:5" x14ac:dyDescent="0.25">
      <c r="A242" s="111" t="s">
        <v>702</v>
      </c>
      <c r="B242" s="111" t="s">
        <v>703</v>
      </c>
      <c r="C242" s="111" t="s">
        <v>128</v>
      </c>
      <c r="D242" s="26" t="s">
        <v>25</v>
      </c>
      <c r="E242" s="167">
        <v>23</v>
      </c>
    </row>
    <row r="243" spans="1:5" x14ac:dyDescent="0.25">
      <c r="A243" s="111" t="s">
        <v>492</v>
      </c>
      <c r="B243" s="111" t="s">
        <v>217</v>
      </c>
      <c r="C243" s="111" t="s">
        <v>120</v>
      </c>
      <c r="D243" s="26" t="s">
        <v>23</v>
      </c>
      <c r="E243" s="167">
        <v>20</v>
      </c>
    </row>
    <row r="244" spans="1:5" x14ac:dyDescent="0.25">
      <c r="A244" s="111" t="s">
        <v>486</v>
      </c>
      <c r="B244" s="111" t="s">
        <v>487</v>
      </c>
      <c r="C244" s="111" t="s">
        <v>124</v>
      </c>
      <c r="D244" s="26" t="s">
        <v>23</v>
      </c>
      <c r="E244" s="167">
        <v>17</v>
      </c>
    </row>
    <row r="245" spans="1:5" x14ac:dyDescent="0.25">
      <c r="A245" s="111" t="s">
        <v>817</v>
      </c>
      <c r="B245" s="111" t="s">
        <v>818</v>
      </c>
      <c r="C245" s="111" t="s">
        <v>113</v>
      </c>
      <c r="D245" s="26" t="s">
        <v>26</v>
      </c>
      <c r="E245" s="167" t="s">
        <v>829</v>
      </c>
    </row>
    <row r="246" spans="1:5" s="175" customFormat="1" x14ac:dyDescent="0.25">
      <c r="A246" s="176"/>
      <c r="B246" s="177"/>
      <c r="C246" s="146"/>
      <c r="D246" s="178"/>
      <c r="E246" s="180"/>
    </row>
    <row r="247" spans="1:5" s="175" customFormat="1" x14ac:dyDescent="0.25">
      <c r="A247" s="176"/>
      <c r="B247" s="177"/>
      <c r="C247" s="146"/>
      <c r="D247" s="178"/>
      <c r="E247" s="180"/>
    </row>
    <row r="248" spans="1:5" s="175" customFormat="1" x14ac:dyDescent="0.25">
      <c r="A248" s="181"/>
      <c r="B248" s="181"/>
      <c r="C248" s="147"/>
      <c r="D248" s="147"/>
    </row>
    <row r="249" spans="1:5" s="176" customFormat="1" x14ac:dyDescent="0.25">
      <c r="A249" s="185"/>
      <c r="B249" s="185"/>
      <c r="C249" s="186"/>
      <c r="D249" s="186"/>
    </row>
    <row r="250" spans="1:5" s="175" customFormat="1" x14ac:dyDescent="0.25">
      <c r="A250" s="191"/>
      <c r="B250" s="191"/>
      <c r="C250" s="186"/>
      <c r="D250" s="186"/>
    </row>
    <row r="251" spans="1:5" s="176" customFormat="1" x14ac:dyDescent="0.25">
      <c r="A251" s="185"/>
      <c r="B251" s="185"/>
      <c r="C251" s="186"/>
      <c r="D251" s="186"/>
    </row>
    <row r="252" spans="1:5" s="175" customFormat="1" x14ac:dyDescent="0.25">
      <c r="A252" s="185"/>
      <c r="B252" s="185"/>
      <c r="C252" s="186"/>
      <c r="D252" s="186"/>
    </row>
    <row r="253" spans="1:5" s="176" customFormat="1" x14ac:dyDescent="0.25">
      <c r="A253" s="185"/>
      <c r="B253" s="185"/>
      <c r="C253" s="186"/>
      <c r="D253" s="186"/>
    </row>
    <row r="254" spans="1:5" s="175" customFormat="1" x14ac:dyDescent="0.25">
      <c r="A254" s="185"/>
      <c r="B254" s="185"/>
      <c r="C254" s="186"/>
      <c r="D254" s="186"/>
    </row>
    <row r="255" spans="1:5" s="175" customFormat="1" x14ac:dyDescent="0.25">
      <c r="A255" s="185"/>
      <c r="B255" s="185"/>
      <c r="C255" s="186"/>
      <c r="D255" s="186"/>
    </row>
    <row r="256" spans="1:5" s="176" customFormat="1" x14ac:dyDescent="0.25">
      <c r="A256" s="185"/>
      <c r="B256" s="185"/>
      <c r="C256" s="186"/>
      <c r="D256" s="186"/>
    </row>
    <row r="257" spans="1:4" s="175" customFormat="1" x14ac:dyDescent="0.25">
      <c r="A257" s="185"/>
      <c r="B257" s="185"/>
      <c r="C257" s="186"/>
      <c r="D257" s="186"/>
    </row>
    <row r="258" spans="1:4" s="175" customFormat="1" x14ac:dyDescent="0.25">
      <c r="A258" s="185"/>
      <c r="B258" s="185"/>
      <c r="C258" s="186"/>
      <c r="D258" s="186"/>
    </row>
    <row r="259" spans="1:4" s="175" customFormat="1" x14ac:dyDescent="0.25">
      <c r="A259" s="185"/>
      <c r="B259" s="185"/>
      <c r="C259" s="186"/>
      <c r="D259" s="186"/>
    </row>
    <row r="260" spans="1:4" s="175" customFormat="1" x14ac:dyDescent="0.25">
      <c r="A260" s="185"/>
      <c r="B260" s="185"/>
      <c r="C260" s="186"/>
      <c r="D260" s="186"/>
    </row>
    <row r="261" spans="1:4" s="175" customFormat="1" x14ac:dyDescent="0.25">
      <c r="A261" s="191"/>
      <c r="B261" s="191"/>
      <c r="C261" s="186"/>
      <c r="D261" s="186"/>
    </row>
    <row r="262" spans="1:4" s="175" customFormat="1" x14ac:dyDescent="0.25">
      <c r="A262" s="192"/>
      <c r="B262" s="191"/>
      <c r="C262" s="186"/>
      <c r="D262" s="186"/>
    </row>
    <row r="263" spans="1:4" s="175" customFormat="1" x14ac:dyDescent="0.25">
      <c r="A263" s="192"/>
      <c r="B263" s="191"/>
      <c r="C263" s="186"/>
      <c r="D263" s="186"/>
    </row>
    <row r="264" spans="1:4" s="176" customFormat="1" x14ac:dyDescent="0.25">
      <c r="A264" s="192"/>
      <c r="B264" s="191"/>
      <c r="C264" s="186"/>
      <c r="D264" s="186"/>
    </row>
    <row r="265" spans="1:4" s="176" customFormat="1" x14ac:dyDescent="0.25">
      <c r="A265" s="193"/>
      <c r="B265" s="193"/>
      <c r="C265" s="186"/>
      <c r="D265" s="186"/>
    </row>
    <row r="266" spans="1:4" s="175" customFormat="1" x14ac:dyDescent="0.25">
      <c r="A266" s="191"/>
      <c r="B266" s="191"/>
      <c r="C266" s="186"/>
      <c r="D266" s="186"/>
    </row>
    <row r="267" spans="1:4" s="176" customFormat="1" x14ac:dyDescent="0.25">
      <c r="A267" s="193"/>
      <c r="B267" s="193"/>
      <c r="C267" s="186"/>
      <c r="D267" s="186"/>
    </row>
    <row r="268" spans="1:4" s="176" customFormat="1" x14ac:dyDescent="0.25">
      <c r="A268" s="191"/>
      <c r="B268" s="191"/>
      <c r="C268" s="186"/>
      <c r="D268" s="186"/>
    </row>
    <row r="269" spans="1:4" s="176" customFormat="1" x14ac:dyDescent="0.25">
      <c r="A269" s="192"/>
      <c r="B269" s="191"/>
      <c r="C269" s="186"/>
      <c r="D269" s="186"/>
    </row>
    <row r="270" spans="1:4" s="176" customFormat="1" x14ac:dyDescent="0.25">
      <c r="A270" s="192"/>
      <c r="B270" s="191"/>
      <c r="C270" s="186"/>
      <c r="D270" s="186"/>
    </row>
    <row r="271" spans="1:4" s="176" customFormat="1" x14ac:dyDescent="0.25">
      <c r="A271" s="192"/>
      <c r="B271" s="191"/>
      <c r="C271" s="186"/>
      <c r="D271" s="186"/>
    </row>
    <row r="272" spans="1:4" s="176" customFormat="1" x14ac:dyDescent="0.25">
      <c r="A272" s="185"/>
      <c r="B272" s="185"/>
      <c r="C272" s="186"/>
      <c r="D272" s="186"/>
    </row>
    <row r="273" spans="1:4" s="176" customFormat="1" x14ac:dyDescent="0.25">
      <c r="A273" s="195"/>
      <c r="B273" s="196"/>
      <c r="C273" s="197"/>
      <c r="D273" s="186"/>
    </row>
    <row r="274" spans="1:4" s="176" customFormat="1" x14ac:dyDescent="0.25">
      <c r="A274" s="191"/>
      <c r="B274" s="191"/>
      <c r="C274" s="186"/>
      <c r="D274" s="186"/>
    </row>
    <row r="275" spans="1:4" s="176" customFormat="1" x14ac:dyDescent="0.25">
      <c r="A275" s="192"/>
      <c r="B275" s="191"/>
      <c r="C275" s="186"/>
      <c r="D275" s="186"/>
    </row>
    <row r="276" spans="1:4" s="176" customFormat="1" x14ac:dyDescent="0.25">
      <c r="A276" s="185"/>
      <c r="B276" s="185"/>
      <c r="C276" s="186"/>
      <c r="D276" s="186"/>
    </row>
    <row r="277" spans="1:4" s="176" customFormat="1" x14ac:dyDescent="0.25">
      <c r="A277" s="185"/>
      <c r="B277" s="185"/>
      <c r="C277" s="198"/>
      <c r="D277" s="186"/>
    </row>
    <row r="278" spans="1:4" s="176" customFormat="1" x14ac:dyDescent="0.25">
      <c r="A278" s="185"/>
      <c r="B278" s="185"/>
      <c r="C278" s="186"/>
      <c r="D278" s="186"/>
    </row>
    <row r="279" spans="1:4" s="176" customFormat="1" x14ac:dyDescent="0.25">
      <c r="A279" s="185"/>
      <c r="B279" s="185"/>
      <c r="C279" s="186"/>
      <c r="D279" s="186"/>
    </row>
    <row r="280" spans="1:4" s="176" customFormat="1" x14ac:dyDescent="0.25">
      <c r="A280" s="192"/>
      <c r="B280" s="191"/>
      <c r="C280" s="186"/>
      <c r="D280" s="186"/>
    </row>
    <row r="281" spans="1:4" s="200" customFormat="1" x14ac:dyDescent="0.25">
      <c r="A281" s="192"/>
      <c r="B281" s="191"/>
      <c r="C281" s="186"/>
      <c r="D281" s="186"/>
    </row>
    <row r="282" spans="1:4" s="176" customFormat="1" x14ac:dyDescent="0.25">
      <c r="A282" s="201"/>
      <c r="B282" s="201"/>
      <c r="C282" s="202"/>
      <c r="D282" s="186"/>
    </row>
    <row r="283" spans="1:4" s="176" customFormat="1" x14ac:dyDescent="0.25">
      <c r="A283" s="191"/>
      <c r="B283" s="191"/>
      <c r="C283" s="186"/>
      <c r="D283" s="186"/>
    </row>
    <row r="284" spans="1:4" s="176" customFormat="1" x14ac:dyDescent="0.25">
      <c r="A284" s="191"/>
      <c r="B284" s="191"/>
      <c r="C284" s="186"/>
      <c r="D284" s="186"/>
    </row>
    <row r="285" spans="1:4" s="176" customFormat="1" x14ac:dyDescent="0.25">
      <c r="A285" s="185"/>
      <c r="B285" s="185"/>
      <c r="C285" s="186"/>
      <c r="D285" s="186"/>
    </row>
    <row r="286" spans="1:4" s="176" customFormat="1" x14ac:dyDescent="0.25">
      <c r="A286" s="185"/>
      <c r="B286" s="185"/>
      <c r="C286" s="186"/>
      <c r="D286" s="186"/>
    </row>
    <row r="287" spans="1:4" s="176" customFormat="1" x14ac:dyDescent="0.25">
      <c r="A287" s="185"/>
      <c r="B287" s="185"/>
      <c r="C287" s="186"/>
      <c r="D287" s="186"/>
    </row>
    <row r="288" spans="1:4" s="176" customFormat="1" x14ac:dyDescent="0.25">
      <c r="A288" s="185"/>
      <c r="B288" s="185"/>
      <c r="C288" s="186"/>
      <c r="D288" s="186"/>
    </row>
    <row r="289" spans="1:4" s="176" customFormat="1" x14ac:dyDescent="0.25">
      <c r="A289" s="191"/>
      <c r="B289" s="191"/>
      <c r="C289" s="186"/>
      <c r="D289" s="186"/>
    </row>
    <row r="290" spans="1:4" s="176" customFormat="1" x14ac:dyDescent="0.25">
      <c r="A290" s="191"/>
      <c r="B290" s="191"/>
      <c r="C290" s="186"/>
      <c r="D290" s="186"/>
    </row>
    <row r="291" spans="1:4" s="176" customFormat="1" x14ac:dyDescent="0.25">
      <c r="A291" s="185"/>
      <c r="B291" s="185"/>
      <c r="C291" s="186"/>
      <c r="D291" s="186"/>
    </row>
    <row r="292" spans="1:4" s="176" customFormat="1" x14ac:dyDescent="0.25">
      <c r="A292" s="191"/>
      <c r="B292" s="191"/>
      <c r="C292" s="186"/>
      <c r="D292" s="186"/>
    </row>
    <row r="293" spans="1:4" s="176" customFormat="1" x14ac:dyDescent="0.25">
      <c r="A293" s="185"/>
      <c r="B293" s="185"/>
      <c r="C293" s="186"/>
      <c r="D293" s="186"/>
    </row>
    <row r="294" spans="1:4" s="176" customFormat="1" x14ac:dyDescent="0.25">
      <c r="A294" s="185"/>
      <c r="B294" s="185"/>
      <c r="C294" s="186"/>
      <c r="D294" s="186"/>
    </row>
    <row r="295" spans="1:4" s="176" customFormat="1" x14ac:dyDescent="0.25">
      <c r="A295" s="192"/>
      <c r="B295" s="203"/>
      <c r="C295" s="186"/>
      <c r="D295" s="186"/>
    </row>
    <row r="296" spans="1:4" s="176" customFormat="1" x14ac:dyDescent="0.25">
      <c r="A296" s="192"/>
      <c r="B296" s="191"/>
      <c r="C296" s="186"/>
      <c r="D296" s="186"/>
    </row>
    <row r="297" spans="1:4" s="176" customFormat="1" x14ac:dyDescent="0.25">
      <c r="A297" s="185"/>
      <c r="B297" s="185"/>
      <c r="C297" s="186"/>
      <c r="D297" s="186"/>
    </row>
    <row r="298" spans="1:4" s="176" customFormat="1" x14ac:dyDescent="0.25">
      <c r="A298" s="185"/>
      <c r="B298" s="185"/>
      <c r="C298" s="186"/>
      <c r="D298" s="186"/>
    </row>
    <row r="299" spans="1:4" s="176" customFormat="1" x14ac:dyDescent="0.25">
      <c r="A299" s="185"/>
      <c r="B299" s="185"/>
      <c r="C299" s="186"/>
      <c r="D299" s="186"/>
    </row>
    <row r="300" spans="1:4" s="176" customFormat="1" x14ac:dyDescent="0.25">
      <c r="A300" s="185"/>
      <c r="B300" s="185"/>
      <c r="C300" s="186"/>
      <c r="D300" s="186"/>
    </row>
    <row r="301" spans="1:4" s="176" customFormat="1" x14ac:dyDescent="0.25">
      <c r="A301" s="192"/>
      <c r="B301" s="191"/>
      <c r="C301" s="186"/>
      <c r="D301" s="186"/>
    </row>
    <row r="302" spans="1:4" s="176" customFormat="1" x14ac:dyDescent="0.25">
      <c r="A302" s="185"/>
      <c r="B302" s="185"/>
      <c r="C302" s="186"/>
      <c r="D302" s="186"/>
    </row>
    <row r="303" spans="1:4" s="176" customFormat="1" x14ac:dyDescent="0.25">
      <c r="A303" s="191"/>
      <c r="B303" s="191"/>
      <c r="C303" s="186"/>
      <c r="D303" s="186"/>
    </row>
    <row r="304" spans="1:4" s="176" customFormat="1" x14ac:dyDescent="0.25">
      <c r="A304" s="191"/>
      <c r="B304" s="191"/>
      <c r="C304" s="186"/>
      <c r="D304" s="186"/>
    </row>
    <row r="305" spans="1:4" s="176" customFormat="1" x14ac:dyDescent="0.25">
      <c r="A305" s="185"/>
      <c r="B305" s="185"/>
      <c r="C305" s="186"/>
      <c r="D305" s="186"/>
    </row>
    <row r="306" spans="1:4" s="176" customFormat="1" x14ac:dyDescent="0.25">
      <c r="A306" s="185"/>
      <c r="B306" s="185"/>
      <c r="C306" s="186"/>
      <c r="D306" s="186"/>
    </row>
    <row r="307" spans="1:4" s="176" customFormat="1" x14ac:dyDescent="0.25">
      <c r="A307" s="191"/>
      <c r="B307" s="191"/>
      <c r="C307" s="186"/>
      <c r="D307" s="186"/>
    </row>
    <row r="308" spans="1:4" s="176" customFormat="1" x14ac:dyDescent="0.25">
      <c r="A308" s="191"/>
      <c r="B308" s="191"/>
      <c r="C308" s="186"/>
      <c r="D308" s="186"/>
    </row>
    <row r="309" spans="1:4" s="176" customFormat="1" x14ac:dyDescent="0.25">
      <c r="A309" s="185"/>
      <c r="B309" s="185"/>
      <c r="C309" s="186"/>
      <c r="D309" s="186"/>
    </row>
    <row r="310" spans="1:4" s="176" customFormat="1" x14ac:dyDescent="0.25">
      <c r="A310" s="192"/>
      <c r="B310" s="191"/>
      <c r="C310" s="186"/>
      <c r="D310" s="186"/>
    </row>
    <row r="311" spans="1:4" s="176" customFormat="1" x14ac:dyDescent="0.25">
      <c r="A311" s="185"/>
      <c r="B311" s="185"/>
      <c r="C311" s="186"/>
      <c r="D311" s="186"/>
    </row>
    <row r="312" spans="1:4" s="176" customFormat="1" x14ac:dyDescent="0.25">
      <c r="A312" s="185"/>
      <c r="B312" s="185"/>
      <c r="C312" s="186"/>
      <c r="D312" s="186"/>
    </row>
    <row r="313" spans="1:4" s="176" customFormat="1" x14ac:dyDescent="0.25">
      <c r="A313" s="185"/>
      <c r="B313" s="185"/>
      <c r="C313" s="186"/>
      <c r="D313" s="186"/>
    </row>
    <row r="314" spans="1:4" s="176" customFormat="1" x14ac:dyDescent="0.25">
      <c r="A314" s="191"/>
      <c r="B314" s="191"/>
      <c r="C314" s="186"/>
      <c r="D314" s="186"/>
    </row>
    <row r="315" spans="1:4" s="176" customFormat="1" x14ac:dyDescent="0.25">
      <c r="A315" s="191"/>
      <c r="B315" s="191"/>
      <c r="C315" s="186"/>
      <c r="D315" s="186"/>
    </row>
    <row r="316" spans="1:4" s="176" customFormat="1" x14ac:dyDescent="0.25">
      <c r="A316" s="192"/>
      <c r="B316" s="191"/>
      <c r="C316" s="186"/>
      <c r="D316" s="186"/>
    </row>
    <row r="317" spans="1:4" s="176" customFormat="1" x14ac:dyDescent="0.25">
      <c r="A317" s="191"/>
      <c r="B317" s="191"/>
      <c r="C317" s="186"/>
      <c r="D317" s="186"/>
    </row>
    <row r="318" spans="1:4" s="176" customFormat="1" x14ac:dyDescent="0.25">
      <c r="A318" s="192"/>
      <c r="B318" s="191"/>
      <c r="C318" s="186"/>
      <c r="D318" s="186"/>
    </row>
    <row r="319" spans="1:4" s="176" customFormat="1" x14ac:dyDescent="0.25">
      <c r="A319" s="185"/>
      <c r="B319" s="185"/>
      <c r="C319" s="186"/>
      <c r="D319" s="186"/>
    </row>
    <row r="320" spans="1:4" s="176" customFormat="1" x14ac:dyDescent="0.25">
      <c r="A320" s="185"/>
      <c r="B320" s="185"/>
      <c r="C320" s="186"/>
      <c r="D320" s="186"/>
    </row>
    <row r="321" spans="1:4" s="176" customFormat="1" x14ac:dyDescent="0.25">
      <c r="A321" s="185"/>
      <c r="B321" s="185"/>
      <c r="C321" s="186"/>
      <c r="D321" s="186"/>
    </row>
    <row r="322" spans="1:4" s="176" customFormat="1" x14ac:dyDescent="0.25">
      <c r="A322" s="185"/>
      <c r="B322" s="185"/>
      <c r="C322" s="186"/>
      <c r="D322" s="186"/>
    </row>
    <row r="323" spans="1:4" s="176" customFormat="1" x14ac:dyDescent="0.25">
      <c r="A323" s="185"/>
      <c r="B323" s="185"/>
      <c r="C323" s="186"/>
      <c r="D323" s="186"/>
    </row>
    <row r="324" spans="1:4" s="176" customFormat="1" x14ac:dyDescent="0.25">
      <c r="A324" s="204"/>
      <c r="B324" s="204"/>
      <c r="C324" s="198"/>
      <c r="D324" s="198"/>
    </row>
    <row r="325" spans="1:4" s="176" customFormat="1" x14ac:dyDescent="0.25">
      <c r="A325" s="185"/>
      <c r="B325" s="185"/>
      <c r="C325" s="186"/>
      <c r="D325" s="186"/>
    </row>
    <row r="326" spans="1:4" s="176" customFormat="1" x14ac:dyDescent="0.25">
      <c r="A326" s="193"/>
      <c r="B326" s="193"/>
      <c r="C326" s="186"/>
      <c r="D326" s="186"/>
    </row>
    <row r="327" spans="1:4" s="176" customFormat="1" x14ac:dyDescent="0.25">
      <c r="A327" s="185"/>
      <c r="B327" s="185"/>
      <c r="C327" s="186"/>
      <c r="D327" s="186"/>
    </row>
    <row r="328" spans="1:4" s="176" customFormat="1" x14ac:dyDescent="0.25">
      <c r="A328" s="185"/>
      <c r="B328" s="185"/>
      <c r="C328" s="186"/>
      <c r="D328" s="186"/>
    </row>
    <row r="329" spans="1:4" s="176" customFormat="1" x14ac:dyDescent="0.25">
      <c r="A329" s="185"/>
      <c r="B329" s="185"/>
      <c r="C329" s="186"/>
      <c r="D329" s="186"/>
    </row>
    <row r="330" spans="1:4" s="176" customFormat="1" x14ac:dyDescent="0.25">
      <c r="A330" s="193"/>
      <c r="B330" s="193"/>
      <c r="C330" s="186"/>
      <c r="D330" s="186"/>
    </row>
    <row r="331" spans="1:4" s="175" customFormat="1" x14ac:dyDescent="0.25">
      <c r="A331" s="191"/>
      <c r="B331" s="191"/>
      <c r="C331" s="186"/>
      <c r="D331" s="186"/>
    </row>
    <row r="332" spans="1:4" s="175" customFormat="1" x14ac:dyDescent="0.25">
      <c r="A332" s="185"/>
      <c r="B332" s="185"/>
      <c r="C332" s="186"/>
      <c r="D332" s="186"/>
    </row>
    <row r="333" spans="1:4" s="175" customFormat="1" x14ac:dyDescent="0.25">
      <c r="A333" s="193"/>
      <c r="B333" s="193"/>
      <c r="C333" s="186"/>
      <c r="D333" s="186"/>
    </row>
    <row r="334" spans="1:4" s="175" customFormat="1" x14ac:dyDescent="0.25">
      <c r="A334" s="185"/>
      <c r="B334" s="185"/>
      <c r="C334" s="186"/>
      <c r="D334" s="186"/>
    </row>
    <row r="335" spans="1:4" s="176" customFormat="1" x14ac:dyDescent="0.25">
      <c r="A335" s="185"/>
      <c r="B335" s="185"/>
      <c r="C335" s="186"/>
      <c r="D335" s="186"/>
    </row>
    <row r="336" spans="1:4" s="176" customFormat="1" x14ac:dyDescent="0.25">
      <c r="A336" s="185"/>
      <c r="B336" s="185"/>
      <c r="C336" s="186"/>
      <c r="D336" s="186"/>
    </row>
    <row r="337" spans="1:4" s="176" customFormat="1" x14ac:dyDescent="0.25">
      <c r="A337" s="185"/>
      <c r="B337" s="185"/>
      <c r="C337" s="186"/>
      <c r="D337" s="186"/>
    </row>
    <row r="338" spans="1:4" s="176" customFormat="1" x14ac:dyDescent="0.25">
      <c r="A338" s="185"/>
      <c r="B338" s="185"/>
      <c r="C338" s="186"/>
      <c r="D338" s="186"/>
    </row>
    <row r="339" spans="1:4" s="176" customFormat="1" x14ac:dyDescent="0.25">
      <c r="A339" s="185"/>
      <c r="B339" s="185"/>
      <c r="C339" s="184"/>
      <c r="D339" s="186"/>
    </row>
    <row r="340" spans="1:4" s="176" customFormat="1" x14ac:dyDescent="0.25">
      <c r="A340" s="185"/>
      <c r="B340" s="185"/>
      <c r="C340" s="184"/>
      <c r="D340" s="186"/>
    </row>
    <row r="341" spans="1:4" s="176" customFormat="1" x14ac:dyDescent="0.25">
      <c r="A341" s="185"/>
      <c r="B341" s="185"/>
      <c r="C341" s="184"/>
      <c r="D341" s="186"/>
    </row>
    <row r="342" spans="1:4" s="176" customFormat="1" x14ac:dyDescent="0.25">
      <c r="A342" s="185"/>
      <c r="B342" s="185"/>
      <c r="C342" s="184"/>
      <c r="D342" s="186"/>
    </row>
    <row r="343" spans="1:4" s="176" customFormat="1" x14ac:dyDescent="0.25">
      <c r="B343" s="206"/>
      <c r="C343" s="188"/>
      <c r="D343" s="207"/>
    </row>
    <row r="344" spans="1:4" s="176" customFormat="1" x14ac:dyDescent="0.25">
      <c r="A344" s="273"/>
      <c r="B344" s="274"/>
      <c r="C344" s="274"/>
      <c r="D344" s="274"/>
    </row>
    <row r="345" spans="1:4" s="176" customFormat="1" x14ac:dyDescent="0.25">
      <c r="B345" s="178"/>
      <c r="C345" s="179"/>
      <c r="D345" s="179"/>
    </row>
    <row r="346" spans="1:4" s="176" customFormat="1" x14ac:dyDescent="0.25">
      <c r="A346" s="180"/>
      <c r="B346" s="188"/>
      <c r="C346" s="188"/>
      <c r="D346" s="188"/>
    </row>
    <row r="347" spans="1:4" s="176" customFormat="1" x14ac:dyDescent="0.25">
      <c r="A347" s="180"/>
      <c r="B347" s="188"/>
      <c r="C347" s="188"/>
      <c r="D347" s="188"/>
    </row>
    <row r="348" spans="1:4" s="176" customFormat="1" x14ac:dyDescent="0.25">
      <c r="A348" s="180"/>
      <c r="B348" s="188"/>
      <c r="C348" s="188"/>
      <c r="D348" s="188"/>
    </row>
    <row r="349" spans="1:4" s="176" customFormat="1" x14ac:dyDescent="0.25">
      <c r="A349" s="180"/>
      <c r="B349" s="188"/>
      <c r="C349" s="188"/>
      <c r="D349" s="188"/>
    </row>
    <row r="350" spans="1:4" s="176" customFormat="1" x14ac:dyDescent="0.25">
      <c r="A350" s="180"/>
      <c r="B350" s="188"/>
      <c r="C350" s="188"/>
      <c r="D350" s="188"/>
    </row>
    <row r="351" spans="1:4" s="176" customFormat="1" x14ac:dyDescent="0.25">
      <c r="A351" s="180"/>
      <c r="B351" s="210"/>
      <c r="C351" s="210"/>
      <c r="D351" s="210"/>
    </row>
    <row r="352" spans="1:4" s="176" customFormat="1" x14ac:dyDescent="0.25">
      <c r="A352" s="211"/>
      <c r="B352" s="188"/>
      <c r="C352" s="188"/>
      <c r="D352" s="188"/>
    </row>
    <row r="353" spans="1:4" s="176" customFormat="1" x14ac:dyDescent="0.25">
      <c r="A353" s="180"/>
      <c r="B353" s="188"/>
      <c r="C353" s="188"/>
      <c r="D353" s="188"/>
    </row>
    <row r="354" spans="1:4" s="176" customFormat="1" x14ac:dyDescent="0.25">
      <c r="A354" s="180"/>
      <c r="B354" s="188"/>
      <c r="C354" s="188"/>
      <c r="D354" s="188"/>
    </row>
    <row r="355" spans="1:4" s="176" customFormat="1" x14ac:dyDescent="0.25">
      <c r="A355" s="180"/>
      <c r="B355" s="178"/>
      <c r="C355" s="178"/>
      <c r="D355" s="178"/>
    </row>
    <row r="356" spans="1:4" s="176" customFormat="1" x14ac:dyDescent="0.25">
      <c r="B356" s="206"/>
      <c r="C356" s="146"/>
      <c r="D356" s="146"/>
    </row>
    <row r="357" spans="1:4" s="176" customFormat="1" x14ac:dyDescent="0.25">
      <c r="A357" s="273"/>
      <c r="B357" s="274"/>
      <c r="C357" s="274"/>
      <c r="D357" s="146"/>
    </row>
    <row r="358" spans="1:4" s="176" customFormat="1" x14ac:dyDescent="0.25">
      <c r="A358" s="180"/>
      <c r="B358" s="178"/>
      <c r="C358" s="179"/>
      <c r="D358" s="179"/>
    </row>
    <row r="359" spans="1:4" s="176" customFormat="1" x14ac:dyDescent="0.25">
      <c r="A359" s="180"/>
      <c r="B359" s="188"/>
      <c r="C359" s="188"/>
      <c r="D359" s="188"/>
    </row>
    <row r="360" spans="1:4" s="176" customFormat="1" x14ac:dyDescent="0.25">
      <c r="A360" s="180"/>
      <c r="B360" s="188"/>
      <c r="C360" s="188"/>
      <c r="D360" s="188"/>
    </row>
    <row r="361" spans="1:4" s="176" customFormat="1" x14ac:dyDescent="0.25">
      <c r="A361" s="180"/>
      <c r="B361" s="146"/>
      <c r="C361" s="146"/>
      <c r="D361" s="212"/>
    </row>
    <row r="362" spans="1:4" s="176" customFormat="1" x14ac:dyDescent="0.25">
      <c r="A362" s="180"/>
      <c r="B362" s="146"/>
      <c r="C362" s="146"/>
      <c r="D362" s="146"/>
    </row>
    <row r="363" spans="1:4" s="176" customFormat="1" x14ac:dyDescent="0.25">
      <c r="A363" s="180"/>
      <c r="B363" s="188"/>
      <c r="C363" s="188"/>
      <c r="D363" s="188"/>
    </row>
    <row r="364" spans="1:4" s="176" customFormat="1" x14ac:dyDescent="0.25">
      <c r="A364" s="180"/>
      <c r="B364" s="188"/>
      <c r="C364" s="188"/>
      <c r="D364" s="188"/>
    </row>
    <row r="365" spans="1:4" s="176" customFormat="1" x14ac:dyDescent="0.25">
      <c r="A365" s="180"/>
      <c r="B365" s="146"/>
      <c r="C365" s="146"/>
      <c r="D365" s="146"/>
    </row>
    <row r="366" spans="1:4" s="175" customFormat="1" x14ac:dyDescent="0.25">
      <c r="A366" s="180"/>
      <c r="B366" s="205"/>
      <c r="C366" s="205"/>
      <c r="D366" s="205"/>
    </row>
    <row r="367" spans="1:4" s="175" customFormat="1" x14ac:dyDescent="0.25">
      <c r="A367" s="180"/>
      <c r="B367" s="188"/>
      <c r="C367" s="188"/>
      <c r="D367" s="188"/>
    </row>
    <row r="368" spans="1:4" s="175" customFormat="1" x14ac:dyDescent="0.25">
      <c r="A368" s="180"/>
      <c r="B368" s="188"/>
      <c r="C368" s="188"/>
      <c r="D368" s="188"/>
    </row>
    <row r="369" spans="1:5" s="176" customFormat="1" x14ac:dyDescent="0.25">
      <c r="A369" s="180"/>
      <c r="B369" s="205"/>
      <c r="C369" s="205"/>
      <c r="D369" s="205"/>
      <c r="E369" s="175"/>
    </row>
    <row r="370" spans="1:5" s="176" customFormat="1" x14ac:dyDescent="0.25">
      <c r="A370" s="180"/>
      <c r="B370" s="146"/>
      <c r="C370" s="146"/>
      <c r="D370" s="146"/>
    </row>
    <row r="371" spans="1:5" s="176" customFormat="1" x14ac:dyDescent="0.25">
      <c r="A371" s="180"/>
      <c r="B371" s="188"/>
      <c r="C371" s="188"/>
      <c r="D371" s="188"/>
    </row>
    <row r="372" spans="1:5" s="176" customFormat="1" x14ac:dyDescent="0.25">
      <c r="A372" s="180"/>
      <c r="B372" s="188"/>
      <c r="C372" s="188"/>
      <c r="D372" s="188"/>
    </row>
    <row r="373" spans="1:5" s="176" customFormat="1" x14ac:dyDescent="0.25">
      <c r="A373" s="180"/>
      <c r="B373" s="146"/>
      <c r="C373" s="146"/>
      <c r="D373" s="146"/>
    </row>
    <row r="374" spans="1:5" s="176" customFormat="1" x14ac:dyDescent="0.25">
      <c r="A374" s="180"/>
      <c r="B374" s="179"/>
      <c r="C374" s="179"/>
      <c r="D374" s="179"/>
    </row>
    <row r="375" spans="1:5" s="176" customFormat="1" x14ac:dyDescent="0.25">
      <c r="A375" s="180"/>
      <c r="B375" s="179"/>
      <c r="C375" s="179"/>
      <c r="D375" s="179"/>
    </row>
    <row r="376" spans="1:5" s="176" customFormat="1" x14ac:dyDescent="0.25">
      <c r="A376" s="180"/>
      <c r="B376" s="206"/>
      <c r="C376" s="146"/>
      <c r="D376" s="146"/>
    </row>
    <row r="377" spans="1:5" s="176" customFormat="1" x14ac:dyDescent="0.25">
      <c r="A377" s="180"/>
      <c r="B377" s="178"/>
      <c r="C377" s="178"/>
      <c r="D377" s="178"/>
    </row>
    <row r="378" spans="1:5" s="176" customFormat="1" x14ac:dyDescent="0.25">
      <c r="A378" s="180"/>
      <c r="B378" s="210"/>
      <c r="C378" s="210"/>
      <c r="D378" s="210"/>
    </row>
    <row r="379" spans="1:5" s="176" customFormat="1" x14ac:dyDescent="0.25">
      <c r="A379" s="180"/>
      <c r="B379" s="210"/>
      <c r="C379" s="210"/>
      <c r="D379" s="210"/>
    </row>
    <row r="380" spans="1:5" s="176" customFormat="1" x14ac:dyDescent="0.25">
      <c r="A380" s="180"/>
      <c r="B380" s="210"/>
      <c r="C380" s="210"/>
      <c r="D380" s="210"/>
    </row>
    <row r="381" spans="1:5" s="176" customFormat="1" x14ac:dyDescent="0.25">
      <c r="A381" s="180"/>
      <c r="B381" s="210"/>
      <c r="C381" s="210"/>
      <c r="D381" s="210"/>
    </row>
    <row r="382" spans="1:5" s="176" customFormat="1" x14ac:dyDescent="0.25">
      <c r="A382" s="180"/>
      <c r="B382" s="213"/>
      <c r="C382" s="213"/>
      <c r="D382" s="213"/>
    </row>
    <row r="383" spans="1:5" s="176" customFormat="1" x14ac:dyDescent="0.25">
      <c r="B383" s="206"/>
      <c r="C383" s="146"/>
      <c r="D383" s="146"/>
    </row>
    <row r="384" spans="1:5" s="176" customFormat="1" x14ac:dyDescent="0.25">
      <c r="B384" s="178"/>
      <c r="C384" s="178"/>
      <c r="D384" s="178"/>
    </row>
    <row r="385" spans="1:5" s="176" customFormat="1" x14ac:dyDescent="0.25">
      <c r="B385" s="187"/>
      <c r="C385" s="187"/>
      <c r="D385" s="187"/>
    </row>
    <row r="386" spans="1:5" s="176" customFormat="1" x14ac:dyDescent="0.25">
      <c r="B386" s="187"/>
      <c r="C386" s="187"/>
      <c r="D386" s="187"/>
    </row>
    <row r="387" spans="1:5" s="175" customFormat="1" x14ac:dyDescent="0.25">
      <c r="A387" s="185"/>
      <c r="B387" s="214"/>
      <c r="C387" s="214"/>
      <c r="D387" s="187"/>
    </row>
    <row r="388" spans="1:5" s="176" customFormat="1" x14ac:dyDescent="0.25">
      <c r="B388" s="187"/>
      <c r="C388" s="187"/>
      <c r="D388" s="187"/>
    </row>
    <row r="389" spans="1:5" s="176" customFormat="1" x14ac:dyDescent="0.25">
      <c r="B389" s="187"/>
      <c r="C389" s="187"/>
      <c r="D389" s="187"/>
    </row>
    <row r="390" spans="1:5" s="176" customFormat="1" x14ac:dyDescent="0.25">
      <c r="B390" s="187"/>
      <c r="C390" s="187"/>
      <c r="D390" s="187"/>
    </row>
    <row r="391" spans="1:5" s="176" customFormat="1" x14ac:dyDescent="0.25">
      <c r="B391" s="206"/>
      <c r="C391" s="146"/>
      <c r="D391" s="146"/>
    </row>
    <row r="392" spans="1:5" s="176" customFormat="1" x14ac:dyDescent="0.25">
      <c r="B392" s="206"/>
      <c r="C392" s="146"/>
      <c r="D392" s="146"/>
    </row>
    <row r="393" spans="1:5" s="176" customFormat="1" x14ac:dyDescent="0.25">
      <c r="B393" s="206"/>
      <c r="C393" s="146"/>
      <c r="D393" s="146"/>
    </row>
    <row r="394" spans="1:5" s="176" customFormat="1" x14ac:dyDescent="0.25">
      <c r="B394" s="206"/>
      <c r="C394" s="146"/>
      <c r="D394" s="146"/>
    </row>
    <row r="395" spans="1:5" s="176" customFormat="1" x14ac:dyDescent="0.25">
      <c r="B395" s="206"/>
      <c r="C395" s="146"/>
      <c r="D395" s="146"/>
    </row>
    <row r="396" spans="1:5" s="176" customFormat="1" x14ac:dyDescent="0.25">
      <c r="B396" s="206"/>
      <c r="C396" s="146"/>
      <c r="D396" s="146"/>
    </row>
    <row r="397" spans="1:5" s="176" customFormat="1" x14ac:dyDescent="0.25">
      <c r="B397" s="206"/>
      <c r="C397" s="146"/>
      <c r="D397" s="146"/>
    </row>
    <row r="398" spans="1:5" s="176" customFormat="1" x14ac:dyDescent="0.25">
      <c r="B398" s="206"/>
      <c r="C398" s="146"/>
      <c r="D398" s="146"/>
    </row>
    <row r="399" spans="1:5" s="176" customFormat="1" ht="21" x14ac:dyDescent="0.35">
      <c r="A399" s="275"/>
      <c r="B399" s="275"/>
      <c r="C399" s="275"/>
      <c r="D399" s="275"/>
    </row>
    <row r="400" spans="1:5" s="175" customFormat="1" x14ac:dyDescent="0.25">
      <c r="A400" s="216"/>
      <c r="B400" s="216"/>
      <c r="C400" s="215"/>
      <c r="D400" s="205"/>
      <c r="E400" s="147"/>
    </row>
    <row r="401" spans="1:5" s="175" customFormat="1" x14ac:dyDescent="0.25">
      <c r="A401" s="201"/>
      <c r="B401" s="201"/>
      <c r="C401" s="217"/>
      <c r="D401" s="205"/>
      <c r="E401" s="147"/>
    </row>
    <row r="402" spans="1:5" s="176" customFormat="1" x14ac:dyDescent="0.25">
      <c r="A402" s="201"/>
      <c r="B402" s="201"/>
      <c r="C402" s="217"/>
      <c r="D402" s="205"/>
    </row>
    <row r="403" spans="1:5" s="175" customFormat="1" x14ac:dyDescent="0.25">
      <c r="A403" s="216"/>
      <c r="B403" s="216"/>
      <c r="C403" s="215"/>
      <c r="D403" s="205"/>
      <c r="E403" s="147"/>
    </row>
    <row r="404" spans="1:5" s="176" customFormat="1" x14ac:dyDescent="0.25">
      <c r="A404" s="185"/>
      <c r="B404" s="185"/>
      <c r="C404" s="184"/>
      <c r="D404" s="186"/>
      <c r="E404" s="147"/>
    </row>
    <row r="405" spans="1:5" s="176" customFormat="1" x14ac:dyDescent="0.25">
      <c r="B405" s="206"/>
      <c r="C405" s="146"/>
      <c r="D405" s="146"/>
    </row>
    <row r="406" spans="1:5" s="176" customFormat="1" x14ac:dyDescent="0.25">
      <c r="B406" s="206"/>
      <c r="C406" s="146"/>
      <c r="D406" s="146"/>
    </row>
    <row r="407" spans="1:5" s="176" customFormat="1" x14ac:dyDescent="0.25">
      <c r="B407" s="206"/>
      <c r="C407" s="146"/>
      <c r="D407" s="146"/>
    </row>
    <row r="408" spans="1:5" s="176" customFormat="1" x14ac:dyDescent="0.25">
      <c r="B408" s="206"/>
      <c r="C408" s="146"/>
      <c r="D408" s="146"/>
    </row>
    <row r="409" spans="1:5" s="174" customFormat="1" x14ac:dyDescent="0.25">
      <c r="B409" s="46"/>
      <c r="C409" s="37"/>
      <c r="D409" s="37"/>
    </row>
  </sheetData>
  <sortState xmlns:xlrd2="http://schemas.microsoft.com/office/spreadsheetml/2017/richdata2" ref="A2:E244">
    <sortCondition descending="1" ref="E2:E244"/>
  </sortState>
  <mergeCells count="3">
    <mergeCell ref="A344:D344"/>
    <mergeCell ref="A357:C357"/>
    <mergeCell ref="A399:D399"/>
  </mergeCells>
  <conditionalFormatting sqref="A158 A155 A30 C11 C33 C96 C93:C94 C107 C171 C168 C149 A90 A87:A88 A11">
    <cfRule type="cellIs" dxfId="3" priority="4" stopIfTrue="1" operator="lessThan">
      <formula>0</formula>
    </cfRule>
  </conditionalFormatting>
  <pageMargins left="0.34" right="0.34" top="0.75" bottom="0.5" header="0.5" footer="0.5"/>
  <pageSetup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208"/>
  <sheetViews>
    <sheetView zoomScale="140" zoomScaleNormal="140" workbookViewId="0">
      <pane xSplit="4" ySplit="1" topLeftCell="F2" activePane="bottomRight" state="frozenSplit"/>
      <selection pane="topRight" activeCell="F1" sqref="F1"/>
      <selection pane="bottomLeft" activeCell="A2" sqref="A2"/>
      <selection pane="bottomRight" sqref="A1:E1"/>
    </sheetView>
  </sheetViews>
  <sheetFormatPr defaultColWidth="10" defaultRowHeight="12.75" x14ac:dyDescent="0.2"/>
  <cols>
    <col min="1" max="1" width="4" style="10" customWidth="1"/>
    <col min="2" max="2" width="3.28515625" style="10" bestFit="1" customWidth="1"/>
    <col min="3" max="3" width="12.7109375" style="8" bestFit="1" customWidth="1"/>
    <col min="4" max="4" width="10.140625" style="9" bestFit="1" customWidth="1"/>
    <col min="5" max="5" width="8.85546875" style="10" bestFit="1" customWidth="1"/>
    <col min="6" max="6" width="3.140625" style="1" customWidth="1"/>
    <col min="7" max="9" width="3.28515625" style="1" bestFit="1" customWidth="1"/>
    <col min="10" max="10" width="6" style="1" bestFit="1" customWidth="1"/>
    <col min="11" max="11" width="3.28515625" style="1" bestFit="1" customWidth="1"/>
    <col min="12" max="13" width="3.140625" style="1" customWidth="1"/>
    <col min="14" max="14" width="3.140625" style="2" customWidth="1"/>
    <col min="15" max="15" width="6" style="1" bestFit="1" customWidth="1"/>
    <col min="16" max="16" width="3.28515625" style="2" bestFit="1" customWidth="1"/>
    <col min="17" max="18" width="3.28515625" style="1" bestFit="1" customWidth="1"/>
    <col min="19" max="19" width="7.140625" style="5" bestFit="1" customWidth="1"/>
    <col min="20" max="26" width="5.5703125" style="3" customWidth="1"/>
    <col min="27" max="16384" width="10" style="3"/>
  </cols>
  <sheetData>
    <row r="1" spans="1:26" ht="15" x14ac:dyDescent="0.2">
      <c r="A1" s="277"/>
      <c r="B1" s="278"/>
      <c r="C1" s="278"/>
      <c r="D1" s="278"/>
      <c r="E1" s="278"/>
    </row>
    <row r="2" spans="1:26" s="4" customFormat="1" ht="69.599999999999994" customHeight="1" x14ac:dyDescent="0.2">
      <c r="A2" s="13">
        <v>0</v>
      </c>
      <c r="B2" s="13" t="s">
        <v>32</v>
      </c>
      <c r="C2" s="11" t="s">
        <v>1</v>
      </c>
      <c r="D2" s="11" t="s">
        <v>2</v>
      </c>
      <c r="E2" s="12" t="s">
        <v>3</v>
      </c>
      <c r="F2" s="12" t="s">
        <v>4</v>
      </c>
      <c r="G2" s="6" t="s">
        <v>5</v>
      </c>
      <c r="H2" s="6" t="s">
        <v>6</v>
      </c>
      <c r="I2" s="6" t="s">
        <v>7</v>
      </c>
      <c r="J2" s="7" t="s">
        <v>8</v>
      </c>
      <c r="K2" s="6" t="s">
        <v>9</v>
      </c>
      <c r="L2" s="6" t="s">
        <v>10</v>
      </c>
      <c r="M2" s="6" t="s">
        <v>11</v>
      </c>
      <c r="N2" s="6" t="s">
        <v>27</v>
      </c>
      <c r="O2" s="7" t="s">
        <v>8</v>
      </c>
      <c r="P2" s="6" t="s">
        <v>12</v>
      </c>
      <c r="Q2" s="7" t="s">
        <v>13</v>
      </c>
      <c r="R2" s="6" t="s">
        <v>14</v>
      </c>
      <c r="S2" s="6" t="s">
        <v>15</v>
      </c>
      <c r="T2" s="6" t="s">
        <v>34</v>
      </c>
      <c r="U2" s="6" t="s">
        <v>35</v>
      </c>
      <c r="V2" s="6" t="s">
        <v>28</v>
      </c>
      <c r="W2" s="6" t="s">
        <v>29</v>
      </c>
      <c r="X2" s="6" t="s">
        <v>36</v>
      </c>
      <c r="Y2" s="6" t="s">
        <v>30</v>
      </c>
      <c r="Z2" s="6" t="s">
        <v>31</v>
      </c>
    </row>
    <row r="3" spans="1:26" x14ac:dyDescent="0.2">
      <c r="A3" s="14">
        <f t="shared" ref="A3:A66" si="0">A2+1</f>
        <v>1</v>
      </c>
      <c r="B3" s="69"/>
      <c r="C3" s="19"/>
      <c r="D3" s="20"/>
      <c r="E3" s="20"/>
      <c r="F3" s="69"/>
      <c r="G3" s="15"/>
      <c r="H3" s="15"/>
      <c r="I3" s="15"/>
      <c r="J3" s="16"/>
      <c r="K3" s="15"/>
      <c r="L3" s="15"/>
      <c r="M3" s="15"/>
      <c r="N3" s="17"/>
      <c r="O3" s="16"/>
      <c r="P3" s="15"/>
      <c r="Q3" s="17"/>
      <c r="R3" s="15"/>
      <c r="S3" s="16">
        <f t="shared" ref="S3:S66" si="1">SUM(J3 + O3 +P3 + Q3 + R3)</f>
        <v>0</v>
      </c>
      <c r="T3" s="18" t="b">
        <f t="shared" ref="T3:T66" si="2">IF(J3,J3&gt;=56,J3&lt;56)</f>
        <v>1</v>
      </c>
      <c r="U3" s="18" t="b">
        <f t="shared" ref="U3:U66" si="3">IF(O3,O3&gt;=56,O3&lt;56)</f>
        <v>1</v>
      </c>
      <c r="V3" s="15" t="b">
        <f t="shared" ref="V3:V66" si="4">IF(P3,P3=40)</f>
        <v>0</v>
      </c>
      <c r="W3" s="15" t="b">
        <f t="shared" ref="W3:W66" si="5">IF(Q3,Q3&gt;=31,Q3&lt;31)</f>
        <v>1</v>
      </c>
      <c r="X3" s="15" t="b">
        <f t="shared" ref="X3:X66" si="6">IF(R3,R3&gt;=42,R3&lt;42)</f>
        <v>1</v>
      </c>
      <c r="Y3" s="15" t="b">
        <f t="shared" ref="Y3:Y66" si="7">IF(S3,S3&gt;=213,S3&lt;213)</f>
        <v>1</v>
      </c>
      <c r="Z3" s="15" t="b">
        <f t="shared" ref="Z3:Z66" si="8">AND(T3:Y3)</f>
        <v>0</v>
      </c>
    </row>
    <row r="4" spans="1:26" ht="13.15" customHeight="1" x14ac:dyDescent="0.2">
      <c r="A4" s="14">
        <f t="shared" si="0"/>
        <v>2</v>
      </c>
      <c r="B4" s="69"/>
      <c r="C4" s="19"/>
      <c r="D4" s="20"/>
      <c r="E4" s="20"/>
      <c r="F4" s="69"/>
      <c r="G4" s="15"/>
      <c r="H4" s="15"/>
      <c r="I4" s="15"/>
      <c r="J4" s="16"/>
      <c r="K4" s="15"/>
      <c r="L4" s="15"/>
      <c r="M4" s="15"/>
      <c r="N4" s="17"/>
      <c r="O4" s="16"/>
      <c r="P4" s="15"/>
      <c r="Q4" s="17"/>
      <c r="R4" s="15"/>
      <c r="S4" s="16">
        <f t="shared" si="1"/>
        <v>0</v>
      </c>
      <c r="T4" s="18" t="b">
        <f t="shared" si="2"/>
        <v>1</v>
      </c>
      <c r="U4" s="18" t="b">
        <f t="shared" si="3"/>
        <v>1</v>
      </c>
      <c r="V4" s="15" t="b">
        <f t="shared" si="4"/>
        <v>0</v>
      </c>
      <c r="W4" s="15" t="b">
        <f t="shared" si="5"/>
        <v>1</v>
      </c>
      <c r="X4" s="15" t="b">
        <f t="shared" si="6"/>
        <v>1</v>
      </c>
      <c r="Y4" s="15" t="b">
        <f t="shared" si="7"/>
        <v>1</v>
      </c>
      <c r="Z4" s="15" t="b">
        <f t="shared" si="8"/>
        <v>0</v>
      </c>
    </row>
    <row r="5" spans="1:26" x14ac:dyDescent="0.2">
      <c r="A5" s="14">
        <f t="shared" si="0"/>
        <v>3</v>
      </c>
      <c r="B5" s="69"/>
      <c r="C5" s="19"/>
      <c r="D5" s="20"/>
      <c r="E5" s="20"/>
      <c r="F5" s="69"/>
      <c r="G5" s="15"/>
      <c r="H5" s="15"/>
      <c r="I5" s="15"/>
      <c r="J5" s="16"/>
      <c r="K5" s="15"/>
      <c r="L5" s="15"/>
      <c r="M5" s="15"/>
      <c r="N5" s="17"/>
      <c r="O5" s="16"/>
      <c r="P5" s="15"/>
      <c r="Q5" s="17"/>
      <c r="R5" s="15"/>
      <c r="S5" s="16">
        <f t="shared" si="1"/>
        <v>0</v>
      </c>
      <c r="T5" s="18" t="b">
        <f t="shared" si="2"/>
        <v>1</v>
      </c>
      <c r="U5" s="18" t="b">
        <f t="shared" si="3"/>
        <v>1</v>
      </c>
      <c r="V5" s="15" t="b">
        <f t="shared" si="4"/>
        <v>0</v>
      </c>
      <c r="W5" s="15" t="b">
        <f t="shared" si="5"/>
        <v>1</v>
      </c>
      <c r="X5" s="15" t="b">
        <f t="shared" si="6"/>
        <v>1</v>
      </c>
      <c r="Y5" s="15" t="b">
        <f t="shared" si="7"/>
        <v>1</v>
      </c>
      <c r="Z5" s="15" t="b">
        <f t="shared" si="8"/>
        <v>0</v>
      </c>
    </row>
    <row r="6" spans="1:26" x14ac:dyDescent="0.2">
      <c r="A6" s="14">
        <f t="shared" si="0"/>
        <v>4</v>
      </c>
      <c r="B6" s="69"/>
      <c r="C6" s="19"/>
      <c r="D6" s="20"/>
      <c r="E6" s="20"/>
      <c r="F6" s="69"/>
      <c r="G6" s="15"/>
      <c r="H6" s="15"/>
      <c r="I6" s="15"/>
      <c r="J6" s="16"/>
      <c r="K6" s="15"/>
      <c r="L6" s="15"/>
      <c r="M6" s="15"/>
      <c r="N6" s="17"/>
      <c r="O6" s="16"/>
      <c r="P6" s="15"/>
      <c r="Q6" s="17"/>
      <c r="R6" s="15"/>
      <c r="S6" s="16">
        <f t="shared" si="1"/>
        <v>0</v>
      </c>
      <c r="T6" s="18" t="b">
        <f t="shared" si="2"/>
        <v>1</v>
      </c>
      <c r="U6" s="18" t="b">
        <f t="shared" si="3"/>
        <v>1</v>
      </c>
      <c r="V6" s="15" t="b">
        <f t="shared" si="4"/>
        <v>0</v>
      </c>
      <c r="W6" s="15" t="b">
        <f t="shared" si="5"/>
        <v>1</v>
      </c>
      <c r="X6" s="15" t="b">
        <f t="shared" si="6"/>
        <v>1</v>
      </c>
      <c r="Y6" s="15" t="b">
        <f t="shared" si="7"/>
        <v>1</v>
      </c>
      <c r="Z6" s="15" t="b">
        <f t="shared" si="8"/>
        <v>0</v>
      </c>
    </row>
    <row r="7" spans="1:26" x14ac:dyDescent="0.2">
      <c r="A7" s="14">
        <f t="shared" si="0"/>
        <v>5</v>
      </c>
      <c r="B7" s="69"/>
      <c r="C7" s="19"/>
      <c r="D7" s="20"/>
      <c r="E7" s="20"/>
      <c r="F7" s="69"/>
      <c r="G7" s="15"/>
      <c r="H7" s="15"/>
      <c r="I7" s="15"/>
      <c r="J7" s="16"/>
      <c r="K7" s="15"/>
      <c r="L7" s="15"/>
      <c r="M7" s="15"/>
      <c r="N7" s="17"/>
      <c r="O7" s="16"/>
      <c r="P7" s="15"/>
      <c r="Q7" s="17"/>
      <c r="R7" s="15"/>
      <c r="S7" s="16">
        <f t="shared" si="1"/>
        <v>0</v>
      </c>
      <c r="T7" s="18" t="b">
        <f t="shared" si="2"/>
        <v>1</v>
      </c>
      <c r="U7" s="18" t="b">
        <f t="shared" si="3"/>
        <v>1</v>
      </c>
      <c r="V7" s="15" t="b">
        <f t="shared" si="4"/>
        <v>0</v>
      </c>
      <c r="W7" s="15" t="b">
        <f t="shared" si="5"/>
        <v>1</v>
      </c>
      <c r="X7" s="15" t="b">
        <f t="shared" si="6"/>
        <v>1</v>
      </c>
      <c r="Y7" s="15" t="b">
        <f t="shared" si="7"/>
        <v>1</v>
      </c>
      <c r="Z7" s="15" t="b">
        <f t="shared" si="8"/>
        <v>0</v>
      </c>
    </row>
    <row r="8" spans="1:26" x14ac:dyDescent="0.2">
      <c r="A8" s="14">
        <f t="shared" si="0"/>
        <v>6</v>
      </c>
      <c r="B8" s="69"/>
      <c r="C8" s="19"/>
      <c r="D8" s="20"/>
      <c r="E8" s="20"/>
      <c r="F8" s="69"/>
      <c r="G8" s="15"/>
      <c r="H8" s="15"/>
      <c r="I8" s="15"/>
      <c r="J8" s="16"/>
      <c r="K8" s="15"/>
      <c r="L8" s="15"/>
      <c r="M8" s="15"/>
      <c r="N8" s="17"/>
      <c r="O8" s="16"/>
      <c r="P8" s="15"/>
      <c r="Q8" s="17"/>
      <c r="R8" s="15"/>
      <c r="S8" s="16">
        <f t="shared" si="1"/>
        <v>0</v>
      </c>
      <c r="T8" s="18" t="b">
        <f t="shared" si="2"/>
        <v>1</v>
      </c>
      <c r="U8" s="18" t="b">
        <f t="shared" si="3"/>
        <v>1</v>
      </c>
      <c r="V8" s="15" t="b">
        <f t="shared" si="4"/>
        <v>0</v>
      </c>
      <c r="W8" s="15" t="b">
        <f t="shared" si="5"/>
        <v>1</v>
      </c>
      <c r="X8" s="15" t="b">
        <f t="shared" si="6"/>
        <v>1</v>
      </c>
      <c r="Y8" s="15" t="b">
        <f t="shared" si="7"/>
        <v>1</v>
      </c>
      <c r="Z8" s="15" t="b">
        <f t="shared" si="8"/>
        <v>0</v>
      </c>
    </row>
    <row r="9" spans="1:26" x14ac:dyDescent="0.2">
      <c r="A9" s="14">
        <f t="shared" si="0"/>
        <v>7</v>
      </c>
      <c r="B9" s="69"/>
      <c r="C9" s="19"/>
      <c r="D9" s="20"/>
      <c r="E9" s="20"/>
      <c r="F9" s="69"/>
      <c r="G9" s="15"/>
      <c r="H9" s="15"/>
      <c r="I9" s="15"/>
      <c r="J9" s="16"/>
      <c r="K9" s="15"/>
      <c r="L9" s="15"/>
      <c r="M9" s="15"/>
      <c r="N9" s="17"/>
      <c r="O9" s="16"/>
      <c r="P9" s="15"/>
      <c r="Q9" s="17"/>
      <c r="R9" s="15"/>
      <c r="S9" s="16">
        <f t="shared" si="1"/>
        <v>0</v>
      </c>
      <c r="T9" s="18" t="b">
        <f t="shared" si="2"/>
        <v>1</v>
      </c>
      <c r="U9" s="18" t="b">
        <f t="shared" si="3"/>
        <v>1</v>
      </c>
      <c r="V9" s="15" t="b">
        <f t="shared" si="4"/>
        <v>0</v>
      </c>
      <c r="W9" s="15" t="b">
        <f t="shared" si="5"/>
        <v>1</v>
      </c>
      <c r="X9" s="15" t="b">
        <f t="shared" si="6"/>
        <v>1</v>
      </c>
      <c r="Y9" s="15" t="b">
        <f t="shared" si="7"/>
        <v>1</v>
      </c>
      <c r="Z9" s="15" t="b">
        <f t="shared" si="8"/>
        <v>0</v>
      </c>
    </row>
    <row r="10" spans="1:26" x14ac:dyDescent="0.2">
      <c r="A10" s="14">
        <f t="shared" si="0"/>
        <v>8</v>
      </c>
      <c r="B10" s="69"/>
      <c r="C10" s="19"/>
      <c r="D10" s="20"/>
      <c r="E10" s="20"/>
      <c r="F10" s="69"/>
      <c r="G10" s="15"/>
      <c r="H10" s="15"/>
      <c r="I10" s="15"/>
      <c r="J10" s="16"/>
      <c r="K10" s="15"/>
      <c r="L10" s="15"/>
      <c r="M10" s="15"/>
      <c r="N10" s="17"/>
      <c r="O10" s="16"/>
      <c r="P10" s="15"/>
      <c r="Q10" s="17"/>
      <c r="R10" s="15"/>
      <c r="S10" s="16">
        <f t="shared" si="1"/>
        <v>0</v>
      </c>
      <c r="T10" s="18" t="b">
        <f t="shared" si="2"/>
        <v>1</v>
      </c>
      <c r="U10" s="18" t="b">
        <f t="shared" si="3"/>
        <v>1</v>
      </c>
      <c r="V10" s="15" t="b">
        <f t="shared" si="4"/>
        <v>0</v>
      </c>
      <c r="W10" s="15" t="b">
        <f t="shared" si="5"/>
        <v>1</v>
      </c>
      <c r="X10" s="15" t="b">
        <f t="shared" si="6"/>
        <v>1</v>
      </c>
      <c r="Y10" s="15" t="b">
        <f t="shared" si="7"/>
        <v>1</v>
      </c>
      <c r="Z10" s="15" t="b">
        <f t="shared" si="8"/>
        <v>0</v>
      </c>
    </row>
    <row r="11" spans="1:26" ht="13.15" customHeight="1" x14ac:dyDescent="0.2">
      <c r="A11" s="14">
        <f t="shared" si="0"/>
        <v>9</v>
      </c>
      <c r="B11" s="69"/>
      <c r="C11" s="19"/>
      <c r="D11" s="20"/>
      <c r="E11" s="20"/>
      <c r="F11" s="69"/>
      <c r="G11" s="15"/>
      <c r="H11" s="15"/>
      <c r="I11" s="15"/>
      <c r="J11" s="16"/>
      <c r="K11" s="15"/>
      <c r="L11" s="15"/>
      <c r="M11" s="15"/>
      <c r="N11" s="17"/>
      <c r="O11" s="16"/>
      <c r="P11" s="15"/>
      <c r="Q11" s="17"/>
      <c r="R11" s="15"/>
      <c r="S11" s="16">
        <f t="shared" si="1"/>
        <v>0</v>
      </c>
      <c r="T11" s="18" t="b">
        <f t="shared" si="2"/>
        <v>1</v>
      </c>
      <c r="U11" s="18" t="b">
        <f t="shared" si="3"/>
        <v>1</v>
      </c>
      <c r="V11" s="15" t="b">
        <f t="shared" si="4"/>
        <v>0</v>
      </c>
      <c r="W11" s="15" t="b">
        <f t="shared" si="5"/>
        <v>1</v>
      </c>
      <c r="X11" s="15" t="b">
        <f t="shared" si="6"/>
        <v>1</v>
      </c>
      <c r="Y11" s="15" t="b">
        <f t="shared" si="7"/>
        <v>1</v>
      </c>
      <c r="Z11" s="15" t="b">
        <f t="shared" si="8"/>
        <v>0</v>
      </c>
    </row>
    <row r="12" spans="1:26" x14ac:dyDescent="0.2">
      <c r="A12" s="14">
        <f t="shared" si="0"/>
        <v>10</v>
      </c>
      <c r="B12" s="69"/>
      <c r="C12" s="19"/>
      <c r="D12" s="20"/>
      <c r="E12" s="20"/>
      <c r="F12" s="69"/>
      <c r="G12" s="15"/>
      <c r="H12" s="15"/>
      <c r="I12" s="15"/>
      <c r="J12" s="16"/>
      <c r="K12" s="15"/>
      <c r="L12" s="15"/>
      <c r="M12" s="15"/>
      <c r="N12" s="17"/>
      <c r="O12" s="16"/>
      <c r="P12" s="15"/>
      <c r="Q12" s="17"/>
      <c r="R12" s="15"/>
      <c r="S12" s="16">
        <f t="shared" si="1"/>
        <v>0</v>
      </c>
      <c r="T12" s="18" t="b">
        <f t="shared" si="2"/>
        <v>1</v>
      </c>
      <c r="U12" s="18" t="b">
        <f t="shared" si="3"/>
        <v>1</v>
      </c>
      <c r="V12" s="15" t="b">
        <f t="shared" si="4"/>
        <v>0</v>
      </c>
      <c r="W12" s="15" t="b">
        <f t="shared" si="5"/>
        <v>1</v>
      </c>
      <c r="X12" s="15" t="b">
        <f t="shared" si="6"/>
        <v>1</v>
      </c>
      <c r="Y12" s="15" t="b">
        <f t="shared" si="7"/>
        <v>1</v>
      </c>
      <c r="Z12" s="15" t="b">
        <f t="shared" si="8"/>
        <v>0</v>
      </c>
    </row>
    <row r="13" spans="1:26" x14ac:dyDescent="0.2">
      <c r="A13" s="14">
        <f t="shared" si="0"/>
        <v>11</v>
      </c>
      <c r="B13" s="69"/>
      <c r="C13" s="19"/>
      <c r="D13" s="20"/>
      <c r="E13" s="20"/>
      <c r="F13" s="69"/>
      <c r="G13" s="15"/>
      <c r="H13" s="15"/>
      <c r="I13" s="15"/>
      <c r="J13" s="16"/>
      <c r="K13" s="15"/>
      <c r="L13" s="15"/>
      <c r="M13" s="15"/>
      <c r="N13" s="17"/>
      <c r="O13" s="16"/>
      <c r="P13" s="15"/>
      <c r="Q13" s="17"/>
      <c r="R13" s="15"/>
      <c r="S13" s="16">
        <f t="shared" si="1"/>
        <v>0</v>
      </c>
      <c r="T13" s="18" t="b">
        <f t="shared" si="2"/>
        <v>1</v>
      </c>
      <c r="U13" s="18" t="b">
        <f t="shared" si="3"/>
        <v>1</v>
      </c>
      <c r="V13" s="15" t="b">
        <f t="shared" si="4"/>
        <v>0</v>
      </c>
      <c r="W13" s="15" t="b">
        <f t="shared" si="5"/>
        <v>1</v>
      </c>
      <c r="X13" s="15" t="b">
        <f t="shared" si="6"/>
        <v>1</v>
      </c>
      <c r="Y13" s="15" t="b">
        <f t="shared" si="7"/>
        <v>1</v>
      </c>
      <c r="Z13" s="15" t="b">
        <f t="shared" si="8"/>
        <v>0</v>
      </c>
    </row>
    <row r="14" spans="1:26" x14ac:dyDescent="0.2">
      <c r="A14" s="14">
        <f t="shared" si="0"/>
        <v>12</v>
      </c>
      <c r="B14" s="69"/>
      <c r="C14" s="19"/>
      <c r="D14" s="20"/>
      <c r="E14" s="20"/>
      <c r="F14" s="69"/>
      <c r="G14" s="15"/>
      <c r="H14" s="15"/>
      <c r="I14" s="15"/>
      <c r="J14" s="16"/>
      <c r="K14" s="15"/>
      <c r="L14" s="15"/>
      <c r="M14" s="15"/>
      <c r="N14" s="17"/>
      <c r="O14" s="16"/>
      <c r="P14" s="15"/>
      <c r="Q14" s="17"/>
      <c r="R14" s="15"/>
      <c r="S14" s="16">
        <f t="shared" si="1"/>
        <v>0</v>
      </c>
      <c r="T14" s="18" t="b">
        <f t="shared" si="2"/>
        <v>1</v>
      </c>
      <c r="U14" s="18" t="b">
        <f t="shared" si="3"/>
        <v>1</v>
      </c>
      <c r="V14" s="15" t="b">
        <f t="shared" si="4"/>
        <v>0</v>
      </c>
      <c r="W14" s="15" t="b">
        <f t="shared" si="5"/>
        <v>1</v>
      </c>
      <c r="X14" s="15" t="b">
        <f t="shared" si="6"/>
        <v>1</v>
      </c>
      <c r="Y14" s="15" t="b">
        <f t="shared" si="7"/>
        <v>1</v>
      </c>
      <c r="Z14" s="15" t="b">
        <f t="shared" si="8"/>
        <v>0</v>
      </c>
    </row>
    <row r="15" spans="1:26" x14ac:dyDescent="0.2">
      <c r="A15" s="14">
        <f t="shared" si="0"/>
        <v>13</v>
      </c>
      <c r="B15" s="69"/>
      <c r="C15" s="19"/>
      <c r="D15" s="20"/>
      <c r="E15" s="20"/>
      <c r="F15" s="69"/>
      <c r="G15" s="15"/>
      <c r="H15" s="15"/>
      <c r="I15" s="15"/>
      <c r="J15" s="16"/>
      <c r="K15" s="15"/>
      <c r="L15" s="15"/>
      <c r="M15" s="15"/>
      <c r="N15" s="17"/>
      <c r="O15" s="16"/>
      <c r="P15" s="15"/>
      <c r="Q15" s="17"/>
      <c r="R15" s="15"/>
      <c r="S15" s="16">
        <f t="shared" si="1"/>
        <v>0</v>
      </c>
      <c r="T15" s="18" t="b">
        <f t="shared" si="2"/>
        <v>1</v>
      </c>
      <c r="U15" s="18" t="b">
        <f t="shared" si="3"/>
        <v>1</v>
      </c>
      <c r="V15" s="15" t="b">
        <f t="shared" si="4"/>
        <v>0</v>
      </c>
      <c r="W15" s="15" t="b">
        <f t="shared" si="5"/>
        <v>1</v>
      </c>
      <c r="X15" s="15" t="b">
        <f t="shared" si="6"/>
        <v>1</v>
      </c>
      <c r="Y15" s="15" t="b">
        <f t="shared" si="7"/>
        <v>1</v>
      </c>
      <c r="Z15" s="15" t="b">
        <f t="shared" si="8"/>
        <v>0</v>
      </c>
    </row>
    <row r="16" spans="1:26" x14ac:dyDescent="0.2">
      <c r="A16" s="14">
        <f t="shared" si="0"/>
        <v>14</v>
      </c>
      <c r="B16" s="69"/>
      <c r="C16" s="19"/>
      <c r="D16" s="20"/>
      <c r="E16" s="20"/>
      <c r="F16" s="69"/>
      <c r="G16" s="15"/>
      <c r="H16" s="15"/>
      <c r="I16" s="15"/>
      <c r="J16" s="16"/>
      <c r="K16" s="15"/>
      <c r="L16" s="15"/>
      <c r="M16" s="15"/>
      <c r="N16" s="17"/>
      <c r="O16" s="16"/>
      <c r="P16" s="15"/>
      <c r="Q16" s="17"/>
      <c r="R16" s="15"/>
      <c r="S16" s="16">
        <f t="shared" si="1"/>
        <v>0</v>
      </c>
      <c r="T16" s="18" t="b">
        <f t="shared" si="2"/>
        <v>1</v>
      </c>
      <c r="U16" s="18" t="b">
        <f t="shared" si="3"/>
        <v>1</v>
      </c>
      <c r="V16" s="15" t="b">
        <f t="shared" si="4"/>
        <v>0</v>
      </c>
      <c r="W16" s="15" t="b">
        <f t="shared" si="5"/>
        <v>1</v>
      </c>
      <c r="X16" s="15" t="b">
        <f t="shared" si="6"/>
        <v>1</v>
      </c>
      <c r="Y16" s="15" t="b">
        <f t="shared" si="7"/>
        <v>1</v>
      </c>
      <c r="Z16" s="15" t="b">
        <f t="shared" si="8"/>
        <v>0</v>
      </c>
    </row>
    <row r="17" spans="1:26" x14ac:dyDescent="0.2">
      <c r="A17" s="14">
        <f t="shared" si="0"/>
        <v>15</v>
      </c>
      <c r="B17" s="69"/>
      <c r="C17" s="19"/>
      <c r="D17" s="20"/>
      <c r="E17" s="20"/>
      <c r="F17" s="69"/>
      <c r="G17" s="15"/>
      <c r="H17" s="15"/>
      <c r="I17" s="15"/>
      <c r="J17" s="16"/>
      <c r="K17" s="15"/>
      <c r="L17" s="15"/>
      <c r="M17" s="15"/>
      <c r="N17" s="17"/>
      <c r="O17" s="16"/>
      <c r="P17" s="15"/>
      <c r="Q17" s="17"/>
      <c r="R17" s="15"/>
      <c r="S17" s="16">
        <f t="shared" si="1"/>
        <v>0</v>
      </c>
      <c r="T17" s="18" t="b">
        <f t="shared" si="2"/>
        <v>1</v>
      </c>
      <c r="U17" s="18" t="b">
        <f t="shared" si="3"/>
        <v>1</v>
      </c>
      <c r="V17" s="15" t="b">
        <f t="shared" si="4"/>
        <v>0</v>
      </c>
      <c r="W17" s="15" t="b">
        <f t="shared" si="5"/>
        <v>1</v>
      </c>
      <c r="X17" s="15" t="b">
        <f t="shared" si="6"/>
        <v>1</v>
      </c>
      <c r="Y17" s="15" t="b">
        <f t="shared" si="7"/>
        <v>1</v>
      </c>
      <c r="Z17" s="15" t="b">
        <f t="shared" si="8"/>
        <v>0</v>
      </c>
    </row>
    <row r="18" spans="1:26" x14ac:dyDescent="0.2">
      <c r="A18" s="14">
        <f t="shared" si="0"/>
        <v>16</v>
      </c>
      <c r="B18" s="69"/>
      <c r="C18" s="21"/>
      <c r="D18" s="22"/>
      <c r="E18" s="22"/>
      <c r="F18" s="69"/>
      <c r="G18" s="15"/>
      <c r="H18" s="15"/>
      <c r="I18" s="15"/>
      <c r="J18" s="16"/>
      <c r="K18" s="15"/>
      <c r="L18" s="15"/>
      <c r="M18" s="15"/>
      <c r="N18" s="17"/>
      <c r="O18" s="16"/>
      <c r="P18" s="15"/>
      <c r="Q18" s="17"/>
      <c r="R18" s="15"/>
      <c r="S18" s="16">
        <f t="shared" si="1"/>
        <v>0</v>
      </c>
      <c r="T18" s="18" t="b">
        <f t="shared" si="2"/>
        <v>1</v>
      </c>
      <c r="U18" s="18" t="b">
        <f t="shared" si="3"/>
        <v>1</v>
      </c>
      <c r="V18" s="15" t="b">
        <f t="shared" si="4"/>
        <v>0</v>
      </c>
      <c r="W18" s="15" t="b">
        <f t="shared" si="5"/>
        <v>1</v>
      </c>
      <c r="X18" s="15" t="b">
        <f t="shared" si="6"/>
        <v>1</v>
      </c>
      <c r="Y18" s="15" t="b">
        <f t="shared" si="7"/>
        <v>1</v>
      </c>
      <c r="Z18" s="15" t="b">
        <f t="shared" si="8"/>
        <v>0</v>
      </c>
    </row>
    <row r="19" spans="1:26" x14ac:dyDescent="0.2">
      <c r="A19" s="14">
        <f t="shared" si="0"/>
        <v>17</v>
      </c>
      <c r="B19" s="69"/>
      <c r="C19" s="19"/>
      <c r="D19" s="20"/>
      <c r="E19" s="20"/>
      <c r="F19" s="69"/>
      <c r="G19" s="15"/>
      <c r="H19" s="15"/>
      <c r="I19" s="15"/>
      <c r="J19" s="16"/>
      <c r="K19" s="15"/>
      <c r="L19" s="15"/>
      <c r="M19" s="15"/>
      <c r="N19" s="17"/>
      <c r="O19" s="16"/>
      <c r="P19" s="15"/>
      <c r="Q19" s="17"/>
      <c r="R19" s="15"/>
      <c r="S19" s="16">
        <f t="shared" si="1"/>
        <v>0</v>
      </c>
      <c r="T19" s="18" t="b">
        <f t="shared" si="2"/>
        <v>1</v>
      </c>
      <c r="U19" s="18" t="b">
        <f t="shared" si="3"/>
        <v>1</v>
      </c>
      <c r="V19" s="15" t="b">
        <f t="shared" si="4"/>
        <v>0</v>
      </c>
      <c r="W19" s="15" t="b">
        <f t="shared" si="5"/>
        <v>1</v>
      </c>
      <c r="X19" s="15" t="b">
        <f t="shared" si="6"/>
        <v>1</v>
      </c>
      <c r="Y19" s="15" t="b">
        <f t="shared" si="7"/>
        <v>1</v>
      </c>
      <c r="Z19" s="15" t="b">
        <f t="shared" si="8"/>
        <v>0</v>
      </c>
    </row>
    <row r="20" spans="1:26" x14ac:dyDescent="0.2">
      <c r="A20" s="14">
        <f t="shared" si="0"/>
        <v>18</v>
      </c>
      <c r="B20" s="69"/>
      <c r="C20" s="19"/>
      <c r="D20" s="20"/>
      <c r="E20" s="20"/>
      <c r="F20" s="69"/>
      <c r="G20" s="15"/>
      <c r="H20" s="15"/>
      <c r="I20" s="15"/>
      <c r="J20" s="16"/>
      <c r="K20" s="15"/>
      <c r="L20" s="15"/>
      <c r="M20" s="15"/>
      <c r="N20" s="17"/>
      <c r="O20" s="16"/>
      <c r="P20" s="15"/>
      <c r="Q20" s="17"/>
      <c r="R20" s="15"/>
      <c r="S20" s="16">
        <f t="shared" si="1"/>
        <v>0</v>
      </c>
      <c r="T20" s="18" t="b">
        <f t="shared" si="2"/>
        <v>1</v>
      </c>
      <c r="U20" s="18" t="b">
        <f t="shared" si="3"/>
        <v>1</v>
      </c>
      <c r="V20" s="15" t="b">
        <f t="shared" si="4"/>
        <v>0</v>
      </c>
      <c r="W20" s="15" t="b">
        <f t="shared" si="5"/>
        <v>1</v>
      </c>
      <c r="X20" s="15" t="b">
        <f t="shared" si="6"/>
        <v>1</v>
      </c>
      <c r="Y20" s="15" t="b">
        <f t="shared" si="7"/>
        <v>1</v>
      </c>
      <c r="Z20" s="15" t="b">
        <f t="shared" si="8"/>
        <v>0</v>
      </c>
    </row>
    <row r="21" spans="1:26" x14ac:dyDescent="0.2">
      <c r="A21" s="14">
        <f t="shared" si="0"/>
        <v>19</v>
      </c>
      <c r="B21" s="69"/>
      <c r="C21" s="19"/>
      <c r="D21" s="20"/>
      <c r="E21" s="20"/>
      <c r="F21" s="69"/>
      <c r="G21" s="15"/>
      <c r="H21" s="15"/>
      <c r="I21" s="15"/>
      <c r="J21" s="16"/>
      <c r="K21" s="15"/>
      <c r="L21" s="15"/>
      <c r="M21" s="15"/>
      <c r="N21" s="17"/>
      <c r="O21" s="16"/>
      <c r="P21" s="15"/>
      <c r="Q21" s="17"/>
      <c r="R21" s="15"/>
      <c r="S21" s="16">
        <f t="shared" si="1"/>
        <v>0</v>
      </c>
      <c r="T21" s="18" t="b">
        <f t="shared" si="2"/>
        <v>1</v>
      </c>
      <c r="U21" s="18" t="b">
        <f t="shared" si="3"/>
        <v>1</v>
      </c>
      <c r="V21" s="15" t="b">
        <f t="shared" si="4"/>
        <v>0</v>
      </c>
      <c r="W21" s="15" t="b">
        <f t="shared" si="5"/>
        <v>1</v>
      </c>
      <c r="X21" s="15" t="b">
        <f t="shared" si="6"/>
        <v>1</v>
      </c>
      <c r="Y21" s="15" t="b">
        <f t="shared" si="7"/>
        <v>1</v>
      </c>
      <c r="Z21" s="15" t="b">
        <f t="shared" si="8"/>
        <v>0</v>
      </c>
    </row>
    <row r="22" spans="1:26" x14ac:dyDescent="0.2">
      <c r="A22" s="14">
        <f t="shared" si="0"/>
        <v>20</v>
      </c>
      <c r="B22" s="69"/>
      <c r="C22" s="19"/>
      <c r="D22" s="20"/>
      <c r="E22" s="20"/>
      <c r="F22" s="69"/>
      <c r="G22" s="15"/>
      <c r="H22" s="15"/>
      <c r="I22" s="15"/>
      <c r="J22" s="16"/>
      <c r="K22" s="15"/>
      <c r="L22" s="15"/>
      <c r="M22" s="15"/>
      <c r="N22" s="17"/>
      <c r="O22" s="16"/>
      <c r="P22" s="15"/>
      <c r="Q22" s="17"/>
      <c r="R22" s="15"/>
      <c r="S22" s="16">
        <f t="shared" si="1"/>
        <v>0</v>
      </c>
      <c r="T22" s="18" t="b">
        <f t="shared" si="2"/>
        <v>1</v>
      </c>
      <c r="U22" s="18" t="b">
        <f t="shared" si="3"/>
        <v>1</v>
      </c>
      <c r="V22" s="15" t="b">
        <f t="shared" si="4"/>
        <v>0</v>
      </c>
      <c r="W22" s="15" t="b">
        <f t="shared" si="5"/>
        <v>1</v>
      </c>
      <c r="X22" s="15" t="b">
        <f t="shared" si="6"/>
        <v>1</v>
      </c>
      <c r="Y22" s="15" t="b">
        <f t="shared" si="7"/>
        <v>1</v>
      </c>
      <c r="Z22" s="15" t="b">
        <f t="shared" si="8"/>
        <v>0</v>
      </c>
    </row>
    <row r="23" spans="1:26" x14ac:dyDescent="0.2">
      <c r="A23" s="14">
        <f t="shared" si="0"/>
        <v>21</v>
      </c>
      <c r="B23" s="69"/>
      <c r="C23" s="19"/>
      <c r="D23" s="20"/>
      <c r="E23" s="20"/>
      <c r="F23" s="69"/>
      <c r="G23" s="15"/>
      <c r="H23" s="15"/>
      <c r="I23" s="15"/>
      <c r="J23" s="16"/>
      <c r="K23" s="15"/>
      <c r="L23" s="15"/>
      <c r="M23" s="15"/>
      <c r="N23" s="17"/>
      <c r="O23" s="16"/>
      <c r="P23" s="15"/>
      <c r="Q23" s="17"/>
      <c r="R23" s="15"/>
      <c r="S23" s="16">
        <f t="shared" si="1"/>
        <v>0</v>
      </c>
      <c r="T23" s="18" t="b">
        <f t="shared" si="2"/>
        <v>1</v>
      </c>
      <c r="U23" s="18" t="b">
        <f t="shared" si="3"/>
        <v>1</v>
      </c>
      <c r="V23" s="15" t="b">
        <f t="shared" si="4"/>
        <v>0</v>
      </c>
      <c r="W23" s="15" t="b">
        <f t="shared" si="5"/>
        <v>1</v>
      </c>
      <c r="X23" s="15" t="b">
        <f t="shared" si="6"/>
        <v>1</v>
      </c>
      <c r="Y23" s="15" t="b">
        <f t="shared" si="7"/>
        <v>1</v>
      </c>
      <c r="Z23" s="15" t="b">
        <f t="shared" si="8"/>
        <v>0</v>
      </c>
    </row>
    <row r="24" spans="1:26" x14ac:dyDescent="0.2">
      <c r="A24" s="14">
        <f t="shared" si="0"/>
        <v>22</v>
      </c>
      <c r="B24" s="69"/>
      <c r="C24" s="19"/>
      <c r="D24" s="20"/>
      <c r="E24" s="20"/>
      <c r="F24" s="69"/>
      <c r="G24" s="15"/>
      <c r="H24" s="15"/>
      <c r="I24" s="15"/>
      <c r="J24" s="16"/>
      <c r="K24" s="15"/>
      <c r="L24" s="15"/>
      <c r="M24" s="15"/>
      <c r="N24" s="17"/>
      <c r="O24" s="16"/>
      <c r="P24" s="15"/>
      <c r="Q24" s="17"/>
      <c r="R24" s="15"/>
      <c r="S24" s="16">
        <f t="shared" si="1"/>
        <v>0</v>
      </c>
      <c r="T24" s="18" t="b">
        <f t="shared" si="2"/>
        <v>1</v>
      </c>
      <c r="U24" s="18" t="b">
        <f t="shared" si="3"/>
        <v>1</v>
      </c>
      <c r="V24" s="15" t="b">
        <f t="shared" si="4"/>
        <v>0</v>
      </c>
      <c r="W24" s="15" t="b">
        <f t="shared" si="5"/>
        <v>1</v>
      </c>
      <c r="X24" s="15" t="b">
        <f t="shared" si="6"/>
        <v>1</v>
      </c>
      <c r="Y24" s="15" t="b">
        <f t="shared" si="7"/>
        <v>1</v>
      </c>
      <c r="Z24" s="15" t="b">
        <f t="shared" si="8"/>
        <v>0</v>
      </c>
    </row>
    <row r="25" spans="1:26" x14ac:dyDescent="0.2">
      <c r="A25" s="14">
        <f t="shared" si="0"/>
        <v>23</v>
      </c>
      <c r="B25" s="69"/>
      <c r="C25" s="19"/>
      <c r="D25" s="20"/>
      <c r="E25" s="20"/>
      <c r="F25" s="69"/>
      <c r="G25" s="15"/>
      <c r="H25" s="15"/>
      <c r="I25" s="15"/>
      <c r="J25" s="16"/>
      <c r="K25" s="15"/>
      <c r="L25" s="15"/>
      <c r="M25" s="15"/>
      <c r="N25" s="17"/>
      <c r="O25" s="16"/>
      <c r="P25" s="15"/>
      <c r="Q25" s="17"/>
      <c r="R25" s="15"/>
      <c r="S25" s="16">
        <f t="shared" si="1"/>
        <v>0</v>
      </c>
      <c r="T25" s="18" t="b">
        <f t="shared" si="2"/>
        <v>1</v>
      </c>
      <c r="U25" s="18" t="b">
        <f t="shared" si="3"/>
        <v>1</v>
      </c>
      <c r="V25" s="15" t="b">
        <f t="shared" si="4"/>
        <v>0</v>
      </c>
      <c r="W25" s="15" t="b">
        <f t="shared" si="5"/>
        <v>1</v>
      </c>
      <c r="X25" s="15" t="b">
        <f t="shared" si="6"/>
        <v>1</v>
      </c>
      <c r="Y25" s="15" t="b">
        <f t="shared" si="7"/>
        <v>1</v>
      </c>
      <c r="Z25" s="15" t="b">
        <f t="shared" si="8"/>
        <v>0</v>
      </c>
    </row>
    <row r="26" spans="1:26" x14ac:dyDescent="0.2">
      <c r="A26" s="14">
        <f t="shared" si="0"/>
        <v>24</v>
      </c>
      <c r="B26" s="69"/>
      <c r="C26" s="19"/>
      <c r="D26" s="20"/>
      <c r="E26" s="20"/>
      <c r="F26" s="69"/>
      <c r="G26" s="15"/>
      <c r="H26" s="15"/>
      <c r="I26" s="15"/>
      <c r="J26" s="16"/>
      <c r="K26" s="15"/>
      <c r="L26" s="15"/>
      <c r="M26" s="15"/>
      <c r="N26" s="17"/>
      <c r="O26" s="16"/>
      <c r="P26" s="15"/>
      <c r="Q26" s="17"/>
      <c r="R26" s="15"/>
      <c r="S26" s="16">
        <f t="shared" si="1"/>
        <v>0</v>
      </c>
      <c r="T26" s="18" t="b">
        <f t="shared" si="2"/>
        <v>1</v>
      </c>
      <c r="U26" s="18" t="b">
        <f t="shared" si="3"/>
        <v>1</v>
      </c>
      <c r="V26" s="15" t="b">
        <f t="shared" si="4"/>
        <v>0</v>
      </c>
      <c r="W26" s="15" t="b">
        <f t="shared" si="5"/>
        <v>1</v>
      </c>
      <c r="X26" s="15" t="b">
        <f t="shared" si="6"/>
        <v>1</v>
      </c>
      <c r="Y26" s="15" t="b">
        <f t="shared" si="7"/>
        <v>1</v>
      </c>
      <c r="Z26" s="15" t="b">
        <f t="shared" si="8"/>
        <v>0</v>
      </c>
    </row>
    <row r="27" spans="1:26" x14ac:dyDescent="0.2">
      <c r="A27" s="14">
        <f t="shared" si="0"/>
        <v>25</v>
      </c>
      <c r="B27" s="69"/>
      <c r="C27" s="19"/>
      <c r="D27" s="20"/>
      <c r="E27" s="20"/>
      <c r="F27" s="69"/>
      <c r="G27" s="15"/>
      <c r="H27" s="15"/>
      <c r="I27" s="15"/>
      <c r="J27" s="16"/>
      <c r="K27" s="15"/>
      <c r="L27" s="15"/>
      <c r="M27" s="15"/>
      <c r="N27" s="17"/>
      <c r="O27" s="16"/>
      <c r="P27" s="15"/>
      <c r="Q27" s="17"/>
      <c r="R27" s="15"/>
      <c r="S27" s="16">
        <f t="shared" si="1"/>
        <v>0</v>
      </c>
      <c r="T27" s="18" t="b">
        <f t="shared" si="2"/>
        <v>1</v>
      </c>
      <c r="U27" s="18" t="b">
        <f t="shared" si="3"/>
        <v>1</v>
      </c>
      <c r="V27" s="15" t="b">
        <f t="shared" si="4"/>
        <v>0</v>
      </c>
      <c r="W27" s="15" t="b">
        <f t="shared" si="5"/>
        <v>1</v>
      </c>
      <c r="X27" s="15" t="b">
        <f t="shared" si="6"/>
        <v>1</v>
      </c>
      <c r="Y27" s="15" t="b">
        <f t="shared" si="7"/>
        <v>1</v>
      </c>
      <c r="Z27" s="15" t="b">
        <f t="shared" si="8"/>
        <v>0</v>
      </c>
    </row>
    <row r="28" spans="1:26" x14ac:dyDescent="0.2">
      <c r="A28" s="14">
        <f t="shared" si="0"/>
        <v>26</v>
      </c>
      <c r="B28" s="69"/>
      <c r="C28" s="19"/>
      <c r="D28" s="20"/>
      <c r="E28" s="20"/>
      <c r="F28" s="69"/>
      <c r="G28" s="15"/>
      <c r="H28" s="15"/>
      <c r="I28" s="15"/>
      <c r="J28" s="16"/>
      <c r="K28" s="15"/>
      <c r="L28" s="15"/>
      <c r="M28" s="15"/>
      <c r="N28" s="17"/>
      <c r="O28" s="16"/>
      <c r="P28" s="15"/>
      <c r="Q28" s="17"/>
      <c r="R28" s="15"/>
      <c r="S28" s="16">
        <f t="shared" si="1"/>
        <v>0</v>
      </c>
      <c r="T28" s="18" t="b">
        <f t="shared" si="2"/>
        <v>1</v>
      </c>
      <c r="U28" s="18" t="b">
        <f t="shared" si="3"/>
        <v>1</v>
      </c>
      <c r="V28" s="15" t="b">
        <f t="shared" si="4"/>
        <v>0</v>
      </c>
      <c r="W28" s="15" t="b">
        <f t="shared" si="5"/>
        <v>1</v>
      </c>
      <c r="X28" s="15" t="b">
        <f t="shared" si="6"/>
        <v>1</v>
      </c>
      <c r="Y28" s="15" t="b">
        <f t="shared" si="7"/>
        <v>1</v>
      </c>
      <c r="Z28" s="15" t="b">
        <f t="shared" si="8"/>
        <v>0</v>
      </c>
    </row>
    <row r="29" spans="1:26" x14ac:dyDescent="0.2">
      <c r="A29" s="14">
        <f t="shared" si="0"/>
        <v>27</v>
      </c>
      <c r="B29" s="69"/>
      <c r="C29" s="19"/>
      <c r="D29" s="20"/>
      <c r="E29" s="20"/>
      <c r="F29" s="69"/>
      <c r="G29" s="15"/>
      <c r="H29" s="15"/>
      <c r="I29" s="15"/>
      <c r="J29" s="16"/>
      <c r="K29" s="15"/>
      <c r="L29" s="15"/>
      <c r="M29" s="15"/>
      <c r="N29" s="17"/>
      <c r="O29" s="16"/>
      <c r="P29" s="15"/>
      <c r="Q29" s="17"/>
      <c r="R29" s="15"/>
      <c r="S29" s="16">
        <f t="shared" si="1"/>
        <v>0</v>
      </c>
      <c r="T29" s="18" t="b">
        <f t="shared" si="2"/>
        <v>1</v>
      </c>
      <c r="U29" s="18" t="b">
        <f t="shared" si="3"/>
        <v>1</v>
      </c>
      <c r="V29" s="15" t="b">
        <f t="shared" si="4"/>
        <v>0</v>
      </c>
      <c r="W29" s="15" t="b">
        <f t="shared" si="5"/>
        <v>1</v>
      </c>
      <c r="X29" s="15" t="b">
        <f t="shared" si="6"/>
        <v>1</v>
      </c>
      <c r="Y29" s="15" t="b">
        <f t="shared" si="7"/>
        <v>1</v>
      </c>
      <c r="Z29" s="15" t="b">
        <f t="shared" si="8"/>
        <v>0</v>
      </c>
    </row>
    <row r="30" spans="1:26" x14ac:dyDescent="0.2">
      <c r="A30" s="14">
        <f t="shared" si="0"/>
        <v>28</v>
      </c>
      <c r="B30" s="69"/>
      <c r="C30" s="21"/>
      <c r="D30" s="22"/>
      <c r="E30" s="22"/>
      <c r="F30" s="69"/>
      <c r="G30" s="15"/>
      <c r="H30" s="15"/>
      <c r="I30" s="15"/>
      <c r="J30" s="16"/>
      <c r="K30" s="15"/>
      <c r="L30" s="15"/>
      <c r="M30" s="15"/>
      <c r="N30" s="17"/>
      <c r="O30" s="16"/>
      <c r="P30" s="15"/>
      <c r="Q30" s="17"/>
      <c r="R30" s="15"/>
      <c r="S30" s="16">
        <f t="shared" si="1"/>
        <v>0</v>
      </c>
      <c r="T30" s="18" t="b">
        <f t="shared" si="2"/>
        <v>1</v>
      </c>
      <c r="U30" s="18" t="b">
        <f t="shared" si="3"/>
        <v>1</v>
      </c>
      <c r="V30" s="15" t="b">
        <f t="shared" si="4"/>
        <v>0</v>
      </c>
      <c r="W30" s="15" t="b">
        <f t="shared" si="5"/>
        <v>1</v>
      </c>
      <c r="X30" s="15" t="b">
        <f t="shared" si="6"/>
        <v>1</v>
      </c>
      <c r="Y30" s="15" t="b">
        <f t="shared" si="7"/>
        <v>1</v>
      </c>
      <c r="Z30" s="15" t="b">
        <f t="shared" si="8"/>
        <v>0</v>
      </c>
    </row>
    <row r="31" spans="1:26" x14ac:dyDescent="0.2">
      <c r="A31" s="14">
        <f t="shared" si="0"/>
        <v>29</v>
      </c>
      <c r="B31" s="69"/>
      <c r="C31" s="19"/>
      <c r="D31" s="20"/>
      <c r="E31" s="20"/>
      <c r="F31" s="69"/>
      <c r="G31" s="15"/>
      <c r="H31" s="15"/>
      <c r="I31" s="15"/>
      <c r="J31" s="16"/>
      <c r="K31" s="15"/>
      <c r="L31" s="15"/>
      <c r="M31" s="15"/>
      <c r="N31" s="17"/>
      <c r="O31" s="16"/>
      <c r="P31" s="15"/>
      <c r="Q31" s="17"/>
      <c r="R31" s="15"/>
      <c r="S31" s="16">
        <f t="shared" si="1"/>
        <v>0</v>
      </c>
      <c r="T31" s="18" t="b">
        <f t="shared" si="2"/>
        <v>1</v>
      </c>
      <c r="U31" s="18" t="b">
        <f t="shared" si="3"/>
        <v>1</v>
      </c>
      <c r="V31" s="15" t="b">
        <f t="shared" si="4"/>
        <v>0</v>
      </c>
      <c r="W31" s="15" t="b">
        <f t="shared" si="5"/>
        <v>1</v>
      </c>
      <c r="X31" s="15" t="b">
        <f t="shared" si="6"/>
        <v>1</v>
      </c>
      <c r="Y31" s="15" t="b">
        <f t="shared" si="7"/>
        <v>1</v>
      </c>
      <c r="Z31" s="15" t="b">
        <f t="shared" si="8"/>
        <v>0</v>
      </c>
    </row>
    <row r="32" spans="1:26" x14ac:dyDescent="0.2">
      <c r="A32" s="14">
        <f t="shared" si="0"/>
        <v>30</v>
      </c>
      <c r="B32" s="69"/>
      <c r="C32" s="19"/>
      <c r="D32" s="20"/>
      <c r="E32" s="20"/>
      <c r="F32" s="69"/>
      <c r="G32" s="15"/>
      <c r="H32" s="15"/>
      <c r="I32" s="15"/>
      <c r="J32" s="16"/>
      <c r="K32" s="15"/>
      <c r="L32" s="15"/>
      <c r="M32" s="15"/>
      <c r="N32" s="17"/>
      <c r="O32" s="16"/>
      <c r="P32" s="15"/>
      <c r="Q32" s="17"/>
      <c r="R32" s="15"/>
      <c r="S32" s="16">
        <f t="shared" si="1"/>
        <v>0</v>
      </c>
      <c r="T32" s="18" t="b">
        <f t="shared" si="2"/>
        <v>1</v>
      </c>
      <c r="U32" s="18" t="b">
        <f t="shared" si="3"/>
        <v>1</v>
      </c>
      <c r="V32" s="15" t="b">
        <f t="shared" si="4"/>
        <v>0</v>
      </c>
      <c r="W32" s="15" t="b">
        <f t="shared" si="5"/>
        <v>1</v>
      </c>
      <c r="X32" s="15" t="b">
        <f t="shared" si="6"/>
        <v>1</v>
      </c>
      <c r="Y32" s="15" t="b">
        <f t="shared" si="7"/>
        <v>1</v>
      </c>
      <c r="Z32" s="15" t="b">
        <f t="shared" si="8"/>
        <v>0</v>
      </c>
    </row>
    <row r="33" spans="1:26" x14ac:dyDescent="0.2">
      <c r="A33" s="14">
        <f t="shared" si="0"/>
        <v>31</v>
      </c>
      <c r="B33" s="69"/>
      <c r="C33" s="21"/>
      <c r="D33" s="22"/>
      <c r="E33" s="22"/>
      <c r="F33" s="69"/>
      <c r="G33" s="15"/>
      <c r="H33" s="15"/>
      <c r="I33" s="15"/>
      <c r="J33" s="16"/>
      <c r="K33" s="15"/>
      <c r="L33" s="15"/>
      <c r="M33" s="15"/>
      <c r="N33" s="17"/>
      <c r="O33" s="16"/>
      <c r="P33" s="15"/>
      <c r="Q33" s="17"/>
      <c r="R33" s="15"/>
      <c r="S33" s="16">
        <f t="shared" si="1"/>
        <v>0</v>
      </c>
      <c r="T33" s="18" t="b">
        <f t="shared" si="2"/>
        <v>1</v>
      </c>
      <c r="U33" s="18" t="b">
        <f t="shared" si="3"/>
        <v>1</v>
      </c>
      <c r="V33" s="15" t="b">
        <f t="shared" si="4"/>
        <v>0</v>
      </c>
      <c r="W33" s="15" t="b">
        <f t="shared" si="5"/>
        <v>1</v>
      </c>
      <c r="X33" s="15" t="b">
        <f t="shared" si="6"/>
        <v>1</v>
      </c>
      <c r="Y33" s="15" t="b">
        <f t="shared" si="7"/>
        <v>1</v>
      </c>
      <c r="Z33" s="15" t="b">
        <f t="shared" si="8"/>
        <v>0</v>
      </c>
    </row>
    <row r="34" spans="1:26" x14ac:dyDescent="0.2">
      <c r="A34" s="14">
        <f t="shared" si="0"/>
        <v>32</v>
      </c>
      <c r="B34" s="69"/>
      <c r="C34" s="19"/>
      <c r="D34" s="20"/>
      <c r="E34" s="20"/>
      <c r="F34" s="69"/>
      <c r="G34" s="15"/>
      <c r="H34" s="15"/>
      <c r="I34" s="15"/>
      <c r="J34" s="16"/>
      <c r="K34" s="15"/>
      <c r="L34" s="15"/>
      <c r="M34" s="15"/>
      <c r="N34" s="17"/>
      <c r="O34" s="16"/>
      <c r="P34" s="15"/>
      <c r="Q34" s="17"/>
      <c r="R34" s="15"/>
      <c r="S34" s="16">
        <f t="shared" si="1"/>
        <v>0</v>
      </c>
      <c r="T34" s="18" t="b">
        <f t="shared" si="2"/>
        <v>1</v>
      </c>
      <c r="U34" s="18" t="b">
        <f t="shared" si="3"/>
        <v>1</v>
      </c>
      <c r="V34" s="15" t="b">
        <f t="shared" si="4"/>
        <v>0</v>
      </c>
      <c r="W34" s="15" t="b">
        <f t="shared" si="5"/>
        <v>1</v>
      </c>
      <c r="X34" s="15" t="b">
        <f t="shared" si="6"/>
        <v>1</v>
      </c>
      <c r="Y34" s="15" t="b">
        <f t="shared" si="7"/>
        <v>1</v>
      </c>
      <c r="Z34" s="15" t="b">
        <f t="shared" si="8"/>
        <v>0</v>
      </c>
    </row>
    <row r="35" spans="1:26" x14ac:dyDescent="0.2">
      <c r="A35" s="14">
        <f t="shared" si="0"/>
        <v>33</v>
      </c>
      <c r="B35" s="69"/>
      <c r="C35" s="19"/>
      <c r="D35" s="20"/>
      <c r="E35" s="20"/>
      <c r="F35" s="69"/>
      <c r="G35" s="15"/>
      <c r="H35" s="15"/>
      <c r="I35" s="15"/>
      <c r="J35" s="16"/>
      <c r="K35" s="15"/>
      <c r="L35" s="15"/>
      <c r="M35" s="15"/>
      <c r="N35" s="17"/>
      <c r="O35" s="16"/>
      <c r="P35" s="15"/>
      <c r="Q35" s="17"/>
      <c r="R35" s="15"/>
      <c r="S35" s="16">
        <f t="shared" si="1"/>
        <v>0</v>
      </c>
      <c r="T35" s="18" t="b">
        <f t="shared" si="2"/>
        <v>1</v>
      </c>
      <c r="U35" s="18" t="b">
        <f t="shared" si="3"/>
        <v>1</v>
      </c>
      <c r="V35" s="15" t="b">
        <f t="shared" si="4"/>
        <v>0</v>
      </c>
      <c r="W35" s="15" t="b">
        <f t="shared" si="5"/>
        <v>1</v>
      </c>
      <c r="X35" s="15" t="b">
        <f t="shared" si="6"/>
        <v>1</v>
      </c>
      <c r="Y35" s="15" t="b">
        <f t="shared" si="7"/>
        <v>1</v>
      </c>
      <c r="Z35" s="15" t="b">
        <f t="shared" si="8"/>
        <v>0</v>
      </c>
    </row>
    <row r="36" spans="1:26" x14ac:dyDescent="0.2">
      <c r="A36" s="14">
        <f t="shared" si="0"/>
        <v>34</v>
      </c>
      <c r="B36" s="69"/>
      <c r="C36" s="19"/>
      <c r="D36" s="20"/>
      <c r="E36" s="20"/>
      <c r="F36" s="69"/>
      <c r="G36" s="15"/>
      <c r="H36" s="15"/>
      <c r="I36" s="15"/>
      <c r="J36" s="16"/>
      <c r="K36" s="15"/>
      <c r="L36" s="15"/>
      <c r="M36" s="15"/>
      <c r="N36" s="17"/>
      <c r="O36" s="16"/>
      <c r="P36" s="15"/>
      <c r="Q36" s="17"/>
      <c r="R36" s="15"/>
      <c r="S36" s="16">
        <f t="shared" si="1"/>
        <v>0</v>
      </c>
      <c r="T36" s="18" t="b">
        <f t="shared" si="2"/>
        <v>1</v>
      </c>
      <c r="U36" s="18" t="b">
        <f t="shared" si="3"/>
        <v>1</v>
      </c>
      <c r="V36" s="15" t="b">
        <f t="shared" si="4"/>
        <v>0</v>
      </c>
      <c r="W36" s="15" t="b">
        <f t="shared" si="5"/>
        <v>1</v>
      </c>
      <c r="X36" s="15" t="b">
        <f t="shared" si="6"/>
        <v>1</v>
      </c>
      <c r="Y36" s="15" t="b">
        <f t="shared" si="7"/>
        <v>1</v>
      </c>
      <c r="Z36" s="15" t="b">
        <f t="shared" si="8"/>
        <v>0</v>
      </c>
    </row>
    <row r="37" spans="1:26" x14ac:dyDescent="0.2">
      <c r="A37" s="14">
        <f t="shared" si="0"/>
        <v>35</v>
      </c>
      <c r="B37" s="69"/>
      <c r="C37" s="19"/>
      <c r="D37" s="20"/>
      <c r="E37" s="20"/>
      <c r="F37" s="69"/>
      <c r="G37" s="15"/>
      <c r="H37" s="15"/>
      <c r="I37" s="15"/>
      <c r="J37" s="16"/>
      <c r="K37" s="15"/>
      <c r="L37" s="15"/>
      <c r="M37" s="15"/>
      <c r="N37" s="17"/>
      <c r="O37" s="16"/>
      <c r="P37" s="15"/>
      <c r="Q37" s="17"/>
      <c r="R37" s="15"/>
      <c r="S37" s="16">
        <f t="shared" si="1"/>
        <v>0</v>
      </c>
      <c r="T37" s="18" t="b">
        <f t="shared" si="2"/>
        <v>1</v>
      </c>
      <c r="U37" s="18" t="b">
        <f t="shared" si="3"/>
        <v>1</v>
      </c>
      <c r="V37" s="15" t="b">
        <f t="shared" si="4"/>
        <v>0</v>
      </c>
      <c r="W37" s="15" t="b">
        <f t="shared" si="5"/>
        <v>1</v>
      </c>
      <c r="X37" s="15" t="b">
        <f t="shared" si="6"/>
        <v>1</v>
      </c>
      <c r="Y37" s="15" t="b">
        <f t="shared" si="7"/>
        <v>1</v>
      </c>
      <c r="Z37" s="15" t="b">
        <f t="shared" si="8"/>
        <v>0</v>
      </c>
    </row>
    <row r="38" spans="1:26" x14ac:dyDescent="0.2">
      <c r="A38" s="14">
        <f t="shared" si="0"/>
        <v>36</v>
      </c>
      <c r="B38" s="69"/>
      <c r="C38" s="19"/>
      <c r="D38" s="20"/>
      <c r="E38" s="20"/>
      <c r="F38" s="69"/>
      <c r="G38" s="15"/>
      <c r="H38" s="15"/>
      <c r="I38" s="15"/>
      <c r="J38" s="16"/>
      <c r="K38" s="15"/>
      <c r="L38" s="15"/>
      <c r="M38" s="15"/>
      <c r="N38" s="17"/>
      <c r="O38" s="16"/>
      <c r="P38" s="15"/>
      <c r="Q38" s="17"/>
      <c r="R38" s="15"/>
      <c r="S38" s="16">
        <f t="shared" si="1"/>
        <v>0</v>
      </c>
      <c r="T38" s="18" t="b">
        <f t="shared" si="2"/>
        <v>1</v>
      </c>
      <c r="U38" s="18" t="b">
        <f t="shared" si="3"/>
        <v>1</v>
      </c>
      <c r="V38" s="15" t="b">
        <f t="shared" si="4"/>
        <v>0</v>
      </c>
      <c r="W38" s="15" t="b">
        <f t="shared" si="5"/>
        <v>1</v>
      </c>
      <c r="X38" s="15" t="b">
        <f t="shared" si="6"/>
        <v>1</v>
      </c>
      <c r="Y38" s="15" t="b">
        <f t="shared" si="7"/>
        <v>1</v>
      </c>
      <c r="Z38" s="15" t="b">
        <f t="shared" si="8"/>
        <v>0</v>
      </c>
    </row>
    <row r="39" spans="1:26" x14ac:dyDescent="0.2">
      <c r="A39" s="14">
        <f t="shared" si="0"/>
        <v>37</v>
      </c>
      <c r="B39" s="69"/>
      <c r="C39" s="19"/>
      <c r="D39" s="20"/>
      <c r="E39" s="20"/>
      <c r="F39" s="69"/>
      <c r="G39" s="15"/>
      <c r="H39" s="15"/>
      <c r="I39" s="15"/>
      <c r="J39" s="16"/>
      <c r="K39" s="15"/>
      <c r="L39" s="15"/>
      <c r="M39" s="15"/>
      <c r="N39" s="17"/>
      <c r="O39" s="16"/>
      <c r="P39" s="15"/>
      <c r="Q39" s="17"/>
      <c r="R39" s="15"/>
      <c r="S39" s="16">
        <f t="shared" si="1"/>
        <v>0</v>
      </c>
      <c r="T39" s="18" t="b">
        <f t="shared" si="2"/>
        <v>1</v>
      </c>
      <c r="U39" s="18" t="b">
        <f t="shared" si="3"/>
        <v>1</v>
      </c>
      <c r="V39" s="15" t="b">
        <f t="shared" si="4"/>
        <v>0</v>
      </c>
      <c r="W39" s="15" t="b">
        <f t="shared" si="5"/>
        <v>1</v>
      </c>
      <c r="X39" s="15" t="b">
        <f t="shared" si="6"/>
        <v>1</v>
      </c>
      <c r="Y39" s="15" t="b">
        <f t="shared" si="7"/>
        <v>1</v>
      </c>
      <c r="Z39" s="15" t="b">
        <f t="shared" si="8"/>
        <v>0</v>
      </c>
    </row>
    <row r="40" spans="1:26" x14ac:dyDescent="0.2">
      <c r="A40" s="14">
        <f t="shared" si="0"/>
        <v>38</v>
      </c>
      <c r="B40" s="69"/>
      <c r="C40" s="19"/>
      <c r="D40" s="20"/>
      <c r="E40" s="20"/>
      <c r="F40" s="69"/>
      <c r="G40" s="15"/>
      <c r="H40" s="15"/>
      <c r="I40" s="15"/>
      <c r="J40" s="16"/>
      <c r="K40" s="15"/>
      <c r="L40" s="15"/>
      <c r="M40" s="15"/>
      <c r="N40" s="17"/>
      <c r="O40" s="16"/>
      <c r="P40" s="15"/>
      <c r="Q40" s="17"/>
      <c r="R40" s="15"/>
      <c r="S40" s="16">
        <f t="shared" si="1"/>
        <v>0</v>
      </c>
      <c r="T40" s="18" t="b">
        <f t="shared" si="2"/>
        <v>1</v>
      </c>
      <c r="U40" s="18" t="b">
        <f t="shared" si="3"/>
        <v>1</v>
      </c>
      <c r="V40" s="15" t="b">
        <f t="shared" si="4"/>
        <v>0</v>
      </c>
      <c r="W40" s="15" t="b">
        <f t="shared" si="5"/>
        <v>1</v>
      </c>
      <c r="X40" s="15" t="b">
        <f t="shared" si="6"/>
        <v>1</v>
      </c>
      <c r="Y40" s="15" t="b">
        <f t="shared" si="7"/>
        <v>1</v>
      </c>
      <c r="Z40" s="15" t="b">
        <f t="shared" si="8"/>
        <v>0</v>
      </c>
    </row>
    <row r="41" spans="1:26" x14ac:dyDescent="0.2">
      <c r="A41" s="14">
        <f t="shared" si="0"/>
        <v>39</v>
      </c>
      <c r="B41" s="69"/>
      <c r="C41" s="19"/>
      <c r="D41" s="20"/>
      <c r="E41" s="20"/>
      <c r="F41" s="69"/>
      <c r="G41" s="15"/>
      <c r="H41" s="15"/>
      <c r="I41" s="15"/>
      <c r="J41" s="16"/>
      <c r="K41" s="15"/>
      <c r="L41" s="15"/>
      <c r="M41" s="15"/>
      <c r="N41" s="17"/>
      <c r="O41" s="16"/>
      <c r="P41" s="15"/>
      <c r="Q41" s="17"/>
      <c r="R41" s="15"/>
      <c r="S41" s="16">
        <f t="shared" si="1"/>
        <v>0</v>
      </c>
      <c r="T41" s="18" t="b">
        <f t="shared" si="2"/>
        <v>1</v>
      </c>
      <c r="U41" s="18" t="b">
        <f t="shared" si="3"/>
        <v>1</v>
      </c>
      <c r="V41" s="15" t="b">
        <f t="shared" si="4"/>
        <v>0</v>
      </c>
      <c r="W41" s="15" t="b">
        <f t="shared" si="5"/>
        <v>1</v>
      </c>
      <c r="X41" s="15" t="b">
        <f t="shared" si="6"/>
        <v>1</v>
      </c>
      <c r="Y41" s="15" t="b">
        <f t="shared" si="7"/>
        <v>1</v>
      </c>
      <c r="Z41" s="15" t="b">
        <f t="shared" si="8"/>
        <v>0</v>
      </c>
    </row>
    <row r="42" spans="1:26" x14ac:dyDescent="0.2">
      <c r="A42" s="14">
        <f t="shared" si="0"/>
        <v>40</v>
      </c>
      <c r="B42" s="69"/>
      <c r="C42" s="19"/>
      <c r="D42" s="20"/>
      <c r="E42" s="20"/>
      <c r="F42" s="69"/>
      <c r="G42" s="15"/>
      <c r="H42" s="15"/>
      <c r="I42" s="15"/>
      <c r="J42" s="16"/>
      <c r="K42" s="15"/>
      <c r="L42" s="15"/>
      <c r="M42" s="15"/>
      <c r="N42" s="17"/>
      <c r="O42" s="16"/>
      <c r="P42" s="15"/>
      <c r="Q42" s="17"/>
      <c r="R42" s="15"/>
      <c r="S42" s="16">
        <f t="shared" si="1"/>
        <v>0</v>
      </c>
      <c r="T42" s="18" t="b">
        <f t="shared" si="2"/>
        <v>1</v>
      </c>
      <c r="U42" s="18" t="b">
        <f t="shared" si="3"/>
        <v>1</v>
      </c>
      <c r="V42" s="15" t="b">
        <f t="shared" si="4"/>
        <v>0</v>
      </c>
      <c r="W42" s="15" t="b">
        <f t="shared" si="5"/>
        <v>1</v>
      </c>
      <c r="X42" s="15" t="b">
        <f t="shared" si="6"/>
        <v>1</v>
      </c>
      <c r="Y42" s="15" t="b">
        <f t="shared" si="7"/>
        <v>1</v>
      </c>
      <c r="Z42" s="15" t="b">
        <f t="shared" si="8"/>
        <v>0</v>
      </c>
    </row>
    <row r="43" spans="1:26" x14ac:dyDescent="0.2">
      <c r="A43" s="14">
        <f t="shared" si="0"/>
        <v>41</v>
      </c>
      <c r="B43" s="69"/>
      <c r="C43" s="21"/>
      <c r="D43" s="22"/>
      <c r="E43" s="22"/>
      <c r="F43" s="69"/>
      <c r="G43" s="15"/>
      <c r="H43" s="15"/>
      <c r="I43" s="15"/>
      <c r="J43" s="16"/>
      <c r="K43" s="15"/>
      <c r="L43" s="15"/>
      <c r="M43" s="15"/>
      <c r="N43" s="17"/>
      <c r="O43" s="16"/>
      <c r="P43" s="15"/>
      <c r="Q43" s="17"/>
      <c r="R43" s="15"/>
      <c r="S43" s="16">
        <f t="shared" si="1"/>
        <v>0</v>
      </c>
      <c r="T43" s="18" t="b">
        <f t="shared" si="2"/>
        <v>1</v>
      </c>
      <c r="U43" s="18" t="b">
        <f t="shared" si="3"/>
        <v>1</v>
      </c>
      <c r="V43" s="15" t="b">
        <f t="shared" si="4"/>
        <v>0</v>
      </c>
      <c r="W43" s="15" t="b">
        <f t="shared" si="5"/>
        <v>1</v>
      </c>
      <c r="X43" s="15" t="b">
        <f t="shared" si="6"/>
        <v>1</v>
      </c>
      <c r="Y43" s="15" t="b">
        <f t="shared" si="7"/>
        <v>1</v>
      </c>
      <c r="Z43" s="15" t="b">
        <f t="shared" si="8"/>
        <v>0</v>
      </c>
    </row>
    <row r="44" spans="1:26" x14ac:dyDescent="0.2">
      <c r="A44" s="14">
        <f t="shared" si="0"/>
        <v>42</v>
      </c>
      <c r="B44" s="69"/>
      <c r="C44" s="19"/>
      <c r="D44" s="20"/>
      <c r="E44" s="20"/>
      <c r="F44" s="69"/>
      <c r="G44" s="15"/>
      <c r="H44" s="15"/>
      <c r="I44" s="15"/>
      <c r="J44" s="16"/>
      <c r="K44" s="15"/>
      <c r="L44" s="15"/>
      <c r="M44" s="15"/>
      <c r="N44" s="17"/>
      <c r="O44" s="16"/>
      <c r="P44" s="15"/>
      <c r="Q44" s="17"/>
      <c r="R44" s="15"/>
      <c r="S44" s="16">
        <f t="shared" si="1"/>
        <v>0</v>
      </c>
      <c r="T44" s="18" t="b">
        <f t="shared" si="2"/>
        <v>1</v>
      </c>
      <c r="U44" s="18" t="b">
        <f t="shared" si="3"/>
        <v>1</v>
      </c>
      <c r="V44" s="15" t="b">
        <f t="shared" si="4"/>
        <v>0</v>
      </c>
      <c r="W44" s="15" t="b">
        <f t="shared" si="5"/>
        <v>1</v>
      </c>
      <c r="X44" s="15" t="b">
        <f t="shared" si="6"/>
        <v>1</v>
      </c>
      <c r="Y44" s="15" t="b">
        <f t="shared" si="7"/>
        <v>1</v>
      </c>
      <c r="Z44" s="15" t="b">
        <f t="shared" si="8"/>
        <v>0</v>
      </c>
    </row>
    <row r="45" spans="1:26" x14ac:dyDescent="0.2">
      <c r="A45" s="14">
        <f t="shared" si="0"/>
        <v>43</v>
      </c>
      <c r="B45" s="69"/>
      <c r="C45" s="19"/>
      <c r="D45" s="20"/>
      <c r="E45" s="20"/>
      <c r="F45" s="69"/>
      <c r="G45" s="15"/>
      <c r="H45" s="15"/>
      <c r="I45" s="15"/>
      <c r="J45" s="16"/>
      <c r="K45" s="15"/>
      <c r="L45" s="15"/>
      <c r="M45" s="15"/>
      <c r="N45" s="17"/>
      <c r="O45" s="16"/>
      <c r="P45" s="15"/>
      <c r="Q45" s="17"/>
      <c r="R45" s="15"/>
      <c r="S45" s="16">
        <f t="shared" si="1"/>
        <v>0</v>
      </c>
      <c r="T45" s="18" t="b">
        <f t="shared" si="2"/>
        <v>1</v>
      </c>
      <c r="U45" s="18" t="b">
        <f t="shared" si="3"/>
        <v>1</v>
      </c>
      <c r="V45" s="15" t="b">
        <f t="shared" si="4"/>
        <v>0</v>
      </c>
      <c r="W45" s="15" t="b">
        <f t="shared" si="5"/>
        <v>1</v>
      </c>
      <c r="X45" s="15" t="b">
        <f t="shared" si="6"/>
        <v>1</v>
      </c>
      <c r="Y45" s="15" t="b">
        <f t="shared" si="7"/>
        <v>1</v>
      </c>
      <c r="Z45" s="15" t="b">
        <f t="shared" si="8"/>
        <v>0</v>
      </c>
    </row>
    <row r="46" spans="1:26" x14ac:dyDescent="0.2">
      <c r="A46" s="14">
        <f t="shared" si="0"/>
        <v>44</v>
      </c>
      <c r="B46" s="69"/>
      <c r="C46" s="19"/>
      <c r="D46" s="20"/>
      <c r="E46" s="20"/>
      <c r="F46" s="69"/>
      <c r="G46" s="15"/>
      <c r="H46" s="15"/>
      <c r="I46" s="15"/>
      <c r="J46" s="16"/>
      <c r="K46" s="15"/>
      <c r="L46" s="15"/>
      <c r="M46" s="15"/>
      <c r="N46" s="17"/>
      <c r="O46" s="16"/>
      <c r="P46" s="15"/>
      <c r="Q46" s="17"/>
      <c r="R46" s="15"/>
      <c r="S46" s="16">
        <f t="shared" si="1"/>
        <v>0</v>
      </c>
      <c r="T46" s="18" t="b">
        <f t="shared" si="2"/>
        <v>1</v>
      </c>
      <c r="U46" s="18" t="b">
        <f t="shared" si="3"/>
        <v>1</v>
      </c>
      <c r="V46" s="15" t="b">
        <f t="shared" si="4"/>
        <v>0</v>
      </c>
      <c r="W46" s="15" t="b">
        <f t="shared" si="5"/>
        <v>1</v>
      </c>
      <c r="X46" s="15" t="b">
        <f t="shared" si="6"/>
        <v>1</v>
      </c>
      <c r="Y46" s="15" t="b">
        <f t="shared" si="7"/>
        <v>1</v>
      </c>
      <c r="Z46" s="15" t="b">
        <f t="shared" si="8"/>
        <v>0</v>
      </c>
    </row>
    <row r="47" spans="1:26" x14ac:dyDescent="0.2">
      <c r="A47" s="14">
        <f t="shared" si="0"/>
        <v>45</v>
      </c>
      <c r="B47" s="69"/>
      <c r="C47" s="19"/>
      <c r="D47" s="20"/>
      <c r="E47" s="20"/>
      <c r="F47" s="69"/>
      <c r="G47" s="15"/>
      <c r="H47" s="15"/>
      <c r="I47" s="15"/>
      <c r="J47" s="16"/>
      <c r="K47" s="15"/>
      <c r="L47" s="15"/>
      <c r="M47" s="15"/>
      <c r="N47" s="17"/>
      <c r="O47" s="16"/>
      <c r="P47" s="15"/>
      <c r="Q47" s="17"/>
      <c r="R47" s="15"/>
      <c r="S47" s="16">
        <f t="shared" si="1"/>
        <v>0</v>
      </c>
      <c r="T47" s="18" t="b">
        <f t="shared" si="2"/>
        <v>1</v>
      </c>
      <c r="U47" s="18" t="b">
        <f t="shared" si="3"/>
        <v>1</v>
      </c>
      <c r="V47" s="15" t="b">
        <f t="shared" si="4"/>
        <v>0</v>
      </c>
      <c r="W47" s="15" t="b">
        <f t="shared" si="5"/>
        <v>1</v>
      </c>
      <c r="X47" s="15" t="b">
        <f t="shared" si="6"/>
        <v>1</v>
      </c>
      <c r="Y47" s="15" t="b">
        <f t="shared" si="7"/>
        <v>1</v>
      </c>
      <c r="Z47" s="15" t="b">
        <f t="shared" si="8"/>
        <v>0</v>
      </c>
    </row>
    <row r="48" spans="1:26" x14ac:dyDescent="0.2">
      <c r="A48" s="14">
        <f t="shared" si="0"/>
        <v>46</v>
      </c>
      <c r="B48" s="69"/>
      <c r="C48" s="21"/>
      <c r="D48" s="22"/>
      <c r="E48" s="22"/>
      <c r="F48" s="69"/>
      <c r="G48" s="15"/>
      <c r="H48" s="15"/>
      <c r="I48" s="15"/>
      <c r="J48" s="16"/>
      <c r="K48" s="15"/>
      <c r="L48" s="15"/>
      <c r="M48" s="15"/>
      <c r="N48" s="17"/>
      <c r="O48" s="16"/>
      <c r="P48" s="15"/>
      <c r="Q48" s="17"/>
      <c r="R48" s="15"/>
      <c r="S48" s="16">
        <f t="shared" si="1"/>
        <v>0</v>
      </c>
      <c r="T48" s="18" t="b">
        <f t="shared" si="2"/>
        <v>1</v>
      </c>
      <c r="U48" s="18" t="b">
        <f t="shared" si="3"/>
        <v>1</v>
      </c>
      <c r="V48" s="15" t="b">
        <f t="shared" si="4"/>
        <v>0</v>
      </c>
      <c r="W48" s="15" t="b">
        <f t="shared" si="5"/>
        <v>1</v>
      </c>
      <c r="X48" s="15" t="b">
        <f t="shared" si="6"/>
        <v>1</v>
      </c>
      <c r="Y48" s="15" t="b">
        <f t="shared" si="7"/>
        <v>1</v>
      </c>
      <c r="Z48" s="15" t="b">
        <f t="shared" si="8"/>
        <v>0</v>
      </c>
    </row>
    <row r="49" spans="1:26" x14ac:dyDescent="0.2">
      <c r="A49" s="14">
        <f t="shared" si="0"/>
        <v>47</v>
      </c>
      <c r="B49" s="69"/>
      <c r="C49" s="19"/>
      <c r="D49" s="20"/>
      <c r="E49" s="20"/>
      <c r="F49" s="69"/>
      <c r="G49" s="15"/>
      <c r="H49" s="15"/>
      <c r="I49" s="15"/>
      <c r="J49" s="16"/>
      <c r="K49" s="15"/>
      <c r="L49" s="15"/>
      <c r="M49" s="15"/>
      <c r="N49" s="17"/>
      <c r="O49" s="16"/>
      <c r="P49" s="15"/>
      <c r="Q49" s="17"/>
      <c r="R49" s="15"/>
      <c r="S49" s="16">
        <f t="shared" si="1"/>
        <v>0</v>
      </c>
      <c r="T49" s="18" t="b">
        <f t="shared" si="2"/>
        <v>1</v>
      </c>
      <c r="U49" s="18" t="b">
        <f t="shared" si="3"/>
        <v>1</v>
      </c>
      <c r="V49" s="15" t="b">
        <f t="shared" si="4"/>
        <v>0</v>
      </c>
      <c r="W49" s="15" t="b">
        <f t="shared" si="5"/>
        <v>1</v>
      </c>
      <c r="X49" s="15" t="b">
        <f t="shared" si="6"/>
        <v>1</v>
      </c>
      <c r="Y49" s="15" t="b">
        <f t="shared" si="7"/>
        <v>1</v>
      </c>
      <c r="Z49" s="15" t="b">
        <f t="shared" si="8"/>
        <v>0</v>
      </c>
    </row>
    <row r="50" spans="1:26" x14ac:dyDescent="0.2">
      <c r="A50" s="14">
        <f t="shared" si="0"/>
        <v>48</v>
      </c>
      <c r="B50" s="69"/>
      <c r="C50" s="19"/>
      <c r="D50" s="20"/>
      <c r="E50" s="20"/>
      <c r="F50" s="69"/>
      <c r="G50" s="15"/>
      <c r="H50" s="15"/>
      <c r="I50" s="15"/>
      <c r="J50" s="16"/>
      <c r="K50" s="15"/>
      <c r="L50" s="15"/>
      <c r="M50" s="15"/>
      <c r="N50" s="17"/>
      <c r="O50" s="16"/>
      <c r="P50" s="15"/>
      <c r="Q50" s="17"/>
      <c r="R50" s="15"/>
      <c r="S50" s="16">
        <f t="shared" si="1"/>
        <v>0</v>
      </c>
      <c r="T50" s="18" t="b">
        <f t="shared" si="2"/>
        <v>1</v>
      </c>
      <c r="U50" s="18" t="b">
        <f t="shared" si="3"/>
        <v>1</v>
      </c>
      <c r="V50" s="15" t="b">
        <f t="shared" si="4"/>
        <v>0</v>
      </c>
      <c r="W50" s="15" t="b">
        <f t="shared" si="5"/>
        <v>1</v>
      </c>
      <c r="X50" s="15" t="b">
        <f t="shared" si="6"/>
        <v>1</v>
      </c>
      <c r="Y50" s="15" t="b">
        <f t="shared" si="7"/>
        <v>1</v>
      </c>
      <c r="Z50" s="15" t="b">
        <f t="shared" si="8"/>
        <v>0</v>
      </c>
    </row>
    <row r="51" spans="1:26" x14ac:dyDescent="0.2">
      <c r="A51" s="14">
        <f t="shared" si="0"/>
        <v>49</v>
      </c>
      <c r="B51" s="69"/>
      <c r="C51" s="19"/>
      <c r="D51" s="20"/>
      <c r="E51" s="20"/>
      <c r="F51" s="69"/>
      <c r="G51" s="15"/>
      <c r="H51" s="15"/>
      <c r="I51" s="15"/>
      <c r="J51" s="16"/>
      <c r="K51" s="15"/>
      <c r="L51" s="15"/>
      <c r="M51" s="15"/>
      <c r="N51" s="17"/>
      <c r="O51" s="16"/>
      <c r="P51" s="15"/>
      <c r="Q51" s="17"/>
      <c r="R51" s="15"/>
      <c r="S51" s="16">
        <f t="shared" si="1"/>
        <v>0</v>
      </c>
      <c r="T51" s="18" t="b">
        <f t="shared" si="2"/>
        <v>1</v>
      </c>
      <c r="U51" s="18" t="b">
        <f t="shared" si="3"/>
        <v>1</v>
      </c>
      <c r="V51" s="15" t="b">
        <f t="shared" si="4"/>
        <v>0</v>
      </c>
      <c r="W51" s="15" t="b">
        <f t="shared" si="5"/>
        <v>1</v>
      </c>
      <c r="X51" s="15" t="b">
        <f t="shared" si="6"/>
        <v>1</v>
      </c>
      <c r="Y51" s="15" t="b">
        <f t="shared" si="7"/>
        <v>1</v>
      </c>
      <c r="Z51" s="15" t="b">
        <f t="shared" si="8"/>
        <v>0</v>
      </c>
    </row>
    <row r="52" spans="1:26" x14ac:dyDescent="0.2">
      <c r="A52" s="14">
        <f t="shared" si="0"/>
        <v>50</v>
      </c>
      <c r="B52" s="69"/>
      <c r="C52" s="19"/>
      <c r="D52" s="20"/>
      <c r="E52" s="20"/>
      <c r="F52" s="69"/>
      <c r="G52" s="15"/>
      <c r="H52" s="15"/>
      <c r="I52" s="15"/>
      <c r="J52" s="16"/>
      <c r="K52" s="15"/>
      <c r="L52" s="15"/>
      <c r="M52" s="15"/>
      <c r="N52" s="17"/>
      <c r="O52" s="16"/>
      <c r="P52" s="15"/>
      <c r="Q52" s="17"/>
      <c r="R52" s="15"/>
      <c r="S52" s="16">
        <f t="shared" si="1"/>
        <v>0</v>
      </c>
      <c r="T52" s="18" t="b">
        <f t="shared" si="2"/>
        <v>1</v>
      </c>
      <c r="U52" s="18" t="b">
        <f t="shared" si="3"/>
        <v>1</v>
      </c>
      <c r="V52" s="15" t="b">
        <f t="shared" si="4"/>
        <v>0</v>
      </c>
      <c r="W52" s="15" t="b">
        <f t="shared" si="5"/>
        <v>1</v>
      </c>
      <c r="X52" s="15" t="b">
        <f t="shared" si="6"/>
        <v>1</v>
      </c>
      <c r="Y52" s="15" t="b">
        <f t="shared" si="7"/>
        <v>1</v>
      </c>
      <c r="Z52" s="15" t="b">
        <f t="shared" si="8"/>
        <v>0</v>
      </c>
    </row>
    <row r="53" spans="1:26" x14ac:dyDescent="0.2">
      <c r="A53" s="14">
        <f t="shared" si="0"/>
        <v>51</v>
      </c>
      <c r="B53" s="69"/>
      <c r="C53" s="19"/>
      <c r="D53" s="20"/>
      <c r="E53" s="20"/>
      <c r="F53" s="69"/>
      <c r="G53" s="15"/>
      <c r="H53" s="15"/>
      <c r="I53" s="15"/>
      <c r="J53" s="16"/>
      <c r="K53" s="15"/>
      <c r="L53" s="15"/>
      <c r="M53" s="15"/>
      <c r="N53" s="17"/>
      <c r="O53" s="16"/>
      <c r="P53" s="15"/>
      <c r="Q53" s="17"/>
      <c r="R53" s="15"/>
      <c r="S53" s="16">
        <f t="shared" si="1"/>
        <v>0</v>
      </c>
      <c r="T53" s="18" t="b">
        <f t="shared" si="2"/>
        <v>1</v>
      </c>
      <c r="U53" s="18" t="b">
        <f t="shared" si="3"/>
        <v>1</v>
      </c>
      <c r="V53" s="15" t="b">
        <f t="shared" si="4"/>
        <v>0</v>
      </c>
      <c r="W53" s="15" t="b">
        <f t="shared" si="5"/>
        <v>1</v>
      </c>
      <c r="X53" s="15" t="b">
        <f t="shared" si="6"/>
        <v>1</v>
      </c>
      <c r="Y53" s="15" t="b">
        <f t="shared" si="7"/>
        <v>1</v>
      </c>
      <c r="Z53" s="15" t="b">
        <f t="shared" si="8"/>
        <v>0</v>
      </c>
    </row>
    <row r="54" spans="1:26" x14ac:dyDescent="0.2">
      <c r="A54" s="14">
        <f t="shared" si="0"/>
        <v>52</v>
      </c>
      <c r="B54" s="69"/>
      <c r="C54" s="19"/>
      <c r="D54" s="20"/>
      <c r="E54" s="20"/>
      <c r="F54" s="69"/>
      <c r="G54" s="15"/>
      <c r="H54" s="15"/>
      <c r="I54" s="15"/>
      <c r="J54" s="16"/>
      <c r="K54" s="15"/>
      <c r="L54" s="15"/>
      <c r="M54" s="15"/>
      <c r="N54" s="17"/>
      <c r="O54" s="16"/>
      <c r="P54" s="15"/>
      <c r="Q54" s="17"/>
      <c r="R54" s="15"/>
      <c r="S54" s="16">
        <f t="shared" si="1"/>
        <v>0</v>
      </c>
      <c r="T54" s="18" t="b">
        <f t="shared" si="2"/>
        <v>1</v>
      </c>
      <c r="U54" s="18" t="b">
        <f t="shared" si="3"/>
        <v>1</v>
      </c>
      <c r="V54" s="15" t="b">
        <f t="shared" si="4"/>
        <v>0</v>
      </c>
      <c r="W54" s="15" t="b">
        <f t="shared" si="5"/>
        <v>1</v>
      </c>
      <c r="X54" s="15" t="b">
        <f t="shared" si="6"/>
        <v>1</v>
      </c>
      <c r="Y54" s="15" t="b">
        <f t="shared" si="7"/>
        <v>1</v>
      </c>
      <c r="Z54" s="15" t="b">
        <f t="shared" si="8"/>
        <v>0</v>
      </c>
    </row>
    <row r="55" spans="1:26" x14ac:dyDescent="0.2">
      <c r="A55" s="14">
        <f t="shared" si="0"/>
        <v>53</v>
      </c>
      <c r="B55" s="69"/>
      <c r="C55" s="19"/>
      <c r="D55" s="20"/>
      <c r="E55" s="20"/>
      <c r="F55" s="69"/>
      <c r="G55" s="15"/>
      <c r="H55" s="15"/>
      <c r="I55" s="15"/>
      <c r="J55" s="16"/>
      <c r="K55" s="15"/>
      <c r="L55" s="15"/>
      <c r="M55" s="15"/>
      <c r="N55" s="17"/>
      <c r="O55" s="16"/>
      <c r="P55" s="15"/>
      <c r="Q55" s="17"/>
      <c r="R55" s="15"/>
      <c r="S55" s="16">
        <f t="shared" si="1"/>
        <v>0</v>
      </c>
      <c r="T55" s="18" t="b">
        <f t="shared" si="2"/>
        <v>1</v>
      </c>
      <c r="U55" s="18" t="b">
        <f t="shared" si="3"/>
        <v>1</v>
      </c>
      <c r="V55" s="15" t="b">
        <f t="shared" si="4"/>
        <v>0</v>
      </c>
      <c r="W55" s="15" t="b">
        <f t="shared" si="5"/>
        <v>1</v>
      </c>
      <c r="X55" s="15" t="b">
        <f t="shared" si="6"/>
        <v>1</v>
      </c>
      <c r="Y55" s="15" t="b">
        <f t="shared" si="7"/>
        <v>1</v>
      </c>
      <c r="Z55" s="15" t="b">
        <f t="shared" si="8"/>
        <v>0</v>
      </c>
    </row>
    <row r="56" spans="1:26" x14ac:dyDescent="0.2">
      <c r="A56" s="14">
        <f t="shared" si="0"/>
        <v>54</v>
      </c>
      <c r="B56" s="69"/>
      <c r="C56" s="19"/>
      <c r="D56" s="20"/>
      <c r="E56" s="20"/>
      <c r="F56" s="69"/>
      <c r="G56" s="15"/>
      <c r="H56" s="15"/>
      <c r="I56" s="15"/>
      <c r="J56" s="16"/>
      <c r="K56" s="15"/>
      <c r="L56" s="15"/>
      <c r="M56" s="15"/>
      <c r="N56" s="17"/>
      <c r="O56" s="16"/>
      <c r="P56" s="15"/>
      <c r="Q56" s="17"/>
      <c r="R56" s="15"/>
      <c r="S56" s="16">
        <f t="shared" si="1"/>
        <v>0</v>
      </c>
      <c r="T56" s="18" t="b">
        <f t="shared" si="2"/>
        <v>1</v>
      </c>
      <c r="U56" s="18" t="b">
        <f t="shared" si="3"/>
        <v>1</v>
      </c>
      <c r="V56" s="15" t="b">
        <f t="shared" si="4"/>
        <v>0</v>
      </c>
      <c r="W56" s="15" t="b">
        <f t="shared" si="5"/>
        <v>1</v>
      </c>
      <c r="X56" s="15" t="b">
        <f t="shared" si="6"/>
        <v>1</v>
      </c>
      <c r="Y56" s="15" t="b">
        <f t="shared" si="7"/>
        <v>1</v>
      </c>
      <c r="Z56" s="15" t="b">
        <f t="shared" si="8"/>
        <v>0</v>
      </c>
    </row>
    <row r="57" spans="1:26" x14ac:dyDescent="0.2">
      <c r="A57" s="14">
        <f t="shared" si="0"/>
        <v>55</v>
      </c>
      <c r="B57" s="69"/>
      <c r="C57" s="19"/>
      <c r="D57" s="20"/>
      <c r="E57" s="20"/>
      <c r="F57" s="69"/>
      <c r="G57" s="15"/>
      <c r="H57" s="15"/>
      <c r="I57" s="15"/>
      <c r="J57" s="16"/>
      <c r="K57" s="15"/>
      <c r="L57" s="15"/>
      <c r="M57" s="15"/>
      <c r="N57" s="17"/>
      <c r="O57" s="16"/>
      <c r="P57" s="15"/>
      <c r="Q57" s="17"/>
      <c r="R57" s="15"/>
      <c r="S57" s="16">
        <f t="shared" si="1"/>
        <v>0</v>
      </c>
      <c r="T57" s="18" t="b">
        <f t="shared" si="2"/>
        <v>1</v>
      </c>
      <c r="U57" s="18" t="b">
        <f t="shared" si="3"/>
        <v>1</v>
      </c>
      <c r="V57" s="15" t="b">
        <f t="shared" si="4"/>
        <v>0</v>
      </c>
      <c r="W57" s="15" t="b">
        <f t="shared" si="5"/>
        <v>1</v>
      </c>
      <c r="X57" s="15" t="b">
        <f t="shared" si="6"/>
        <v>1</v>
      </c>
      <c r="Y57" s="15" t="b">
        <f t="shared" si="7"/>
        <v>1</v>
      </c>
      <c r="Z57" s="15" t="b">
        <f t="shared" si="8"/>
        <v>0</v>
      </c>
    </row>
    <row r="58" spans="1:26" x14ac:dyDescent="0.2">
      <c r="A58" s="14">
        <f t="shared" si="0"/>
        <v>56</v>
      </c>
      <c r="B58" s="69"/>
      <c r="C58" s="19"/>
      <c r="D58" s="20"/>
      <c r="E58" s="20"/>
      <c r="F58" s="69"/>
      <c r="G58" s="15"/>
      <c r="H58" s="15"/>
      <c r="I58" s="15"/>
      <c r="J58" s="16"/>
      <c r="K58" s="15"/>
      <c r="L58" s="15"/>
      <c r="M58" s="15"/>
      <c r="N58" s="17"/>
      <c r="O58" s="16"/>
      <c r="P58" s="15"/>
      <c r="Q58" s="17"/>
      <c r="R58" s="15"/>
      <c r="S58" s="16">
        <f t="shared" si="1"/>
        <v>0</v>
      </c>
      <c r="T58" s="18" t="b">
        <f t="shared" si="2"/>
        <v>1</v>
      </c>
      <c r="U58" s="18" t="b">
        <f t="shared" si="3"/>
        <v>1</v>
      </c>
      <c r="V58" s="15" t="b">
        <f t="shared" si="4"/>
        <v>0</v>
      </c>
      <c r="W58" s="15" t="b">
        <f t="shared" si="5"/>
        <v>1</v>
      </c>
      <c r="X58" s="15" t="b">
        <f t="shared" si="6"/>
        <v>1</v>
      </c>
      <c r="Y58" s="15" t="b">
        <f t="shared" si="7"/>
        <v>1</v>
      </c>
      <c r="Z58" s="15" t="b">
        <f t="shared" si="8"/>
        <v>0</v>
      </c>
    </row>
    <row r="59" spans="1:26" x14ac:dyDescent="0.2">
      <c r="A59" s="14">
        <f t="shared" si="0"/>
        <v>57</v>
      </c>
      <c r="B59" s="69"/>
      <c r="C59" s="19"/>
      <c r="D59" s="20"/>
      <c r="E59" s="20"/>
      <c r="F59" s="69"/>
      <c r="G59" s="15"/>
      <c r="H59" s="15"/>
      <c r="I59" s="15"/>
      <c r="J59" s="16"/>
      <c r="K59" s="15"/>
      <c r="L59" s="15"/>
      <c r="M59" s="15"/>
      <c r="N59" s="17"/>
      <c r="O59" s="16"/>
      <c r="P59" s="15"/>
      <c r="Q59" s="17"/>
      <c r="R59" s="15"/>
      <c r="S59" s="16">
        <f t="shared" si="1"/>
        <v>0</v>
      </c>
      <c r="T59" s="18" t="b">
        <f t="shared" si="2"/>
        <v>1</v>
      </c>
      <c r="U59" s="18" t="b">
        <f t="shared" si="3"/>
        <v>1</v>
      </c>
      <c r="V59" s="15" t="b">
        <f t="shared" si="4"/>
        <v>0</v>
      </c>
      <c r="W59" s="15" t="b">
        <f t="shared" si="5"/>
        <v>1</v>
      </c>
      <c r="X59" s="15" t="b">
        <f t="shared" si="6"/>
        <v>1</v>
      </c>
      <c r="Y59" s="15" t="b">
        <f t="shared" si="7"/>
        <v>1</v>
      </c>
      <c r="Z59" s="15" t="b">
        <f t="shared" si="8"/>
        <v>0</v>
      </c>
    </row>
    <row r="60" spans="1:26" x14ac:dyDescent="0.2">
      <c r="A60" s="14">
        <f t="shared" si="0"/>
        <v>58</v>
      </c>
      <c r="B60" s="69"/>
      <c r="C60" s="19"/>
      <c r="D60" s="20"/>
      <c r="E60" s="20"/>
      <c r="F60" s="69"/>
      <c r="G60" s="15"/>
      <c r="H60" s="15"/>
      <c r="I60" s="15"/>
      <c r="J60" s="16"/>
      <c r="K60" s="15"/>
      <c r="L60" s="15"/>
      <c r="M60" s="15"/>
      <c r="N60" s="17"/>
      <c r="O60" s="16"/>
      <c r="P60" s="15"/>
      <c r="Q60" s="17"/>
      <c r="R60" s="15"/>
      <c r="S60" s="16">
        <f t="shared" si="1"/>
        <v>0</v>
      </c>
      <c r="T60" s="18" t="b">
        <f t="shared" si="2"/>
        <v>1</v>
      </c>
      <c r="U60" s="18" t="b">
        <f t="shared" si="3"/>
        <v>1</v>
      </c>
      <c r="V60" s="15" t="b">
        <f t="shared" si="4"/>
        <v>0</v>
      </c>
      <c r="W60" s="15" t="b">
        <f t="shared" si="5"/>
        <v>1</v>
      </c>
      <c r="X60" s="15" t="b">
        <f t="shared" si="6"/>
        <v>1</v>
      </c>
      <c r="Y60" s="15" t="b">
        <f t="shared" si="7"/>
        <v>1</v>
      </c>
      <c r="Z60" s="15" t="b">
        <f t="shared" si="8"/>
        <v>0</v>
      </c>
    </row>
    <row r="61" spans="1:26" x14ac:dyDescent="0.2">
      <c r="A61" s="14">
        <f t="shared" si="0"/>
        <v>59</v>
      </c>
      <c r="B61" s="69"/>
      <c r="C61" s="19"/>
      <c r="D61" s="20"/>
      <c r="E61" s="20"/>
      <c r="F61" s="69"/>
      <c r="G61" s="15"/>
      <c r="H61" s="15"/>
      <c r="I61" s="15"/>
      <c r="J61" s="16"/>
      <c r="K61" s="15"/>
      <c r="L61" s="15"/>
      <c r="M61" s="15"/>
      <c r="N61" s="17"/>
      <c r="O61" s="16"/>
      <c r="P61" s="15"/>
      <c r="Q61" s="17"/>
      <c r="R61" s="15"/>
      <c r="S61" s="16">
        <f t="shared" si="1"/>
        <v>0</v>
      </c>
      <c r="T61" s="18" t="b">
        <f t="shared" si="2"/>
        <v>1</v>
      </c>
      <c r="U61" s="18" t="b">
        <f t="shared" si="3"/>
        <v>1</v>
      </c>
      <c r="V61" s="15" t="b">
        <f t="shared" si="4"/>
        <v>0</v>
      </c>
      <c r="W61" s="15" t="b">
        <f t="shared" si="5"/>
        <v>1</v>
      </c>
      <c r="X61" s="15" t="b">
        <f t="shared" si="6"/>
        <v>1</v>
      </c>
      <c r="Y61" s="15" t="b">
        <f t="shared" si="7"/>
        <v>1</v>
      </c>
      <c r="Z61" s="15" t="b">
        <f t="shared" si="8"/>
        <v>0</v>
      </c>
    </row>
    <row r="62" spans="1:26" x14ac:dyDescent="0.2">
      <c r="A62" s="14">
        <f t="shared" si="0"/>
        <v>60</v>
      </c>
      <c r="B62" s="69"/>
      <c r="C62" s="19"/>
      <c r="D62" s="20"/>
      <c r="E62" s="20"/>
      <c r="F62" s="69"/>
      <c r="G62" s="15"/>
      <c r="H62" s="15"/>
      <c r="I62" s="15"/>
      <c r="J62" s="16"/>
      <c r="K62" s="15"/>
      <c r="L62" s="15"/>
      <c r="M62" s="15"/>
      <c r="N62" s="17"/>
      <c r="O62" s="16"/>
      <c r="P62" s="15"/>
      <c r="Q62" s="17"/>
      <c r="R62" s="15"/>
      <c r="S62" s="16">
        <f t="shared" si="1"/>
        <v>0</v>
      </c>
      <c r="T62" s="18" t="b">
        <f t="shared" si="2"/>
        <v>1</v>
      </c>
      <c r="U62" s="18" t="b">
        <f t="shared" si="3"/>
        <v>1</v>
      </c>
      <c r="V62" s="15" t="b">
        <f t="shared" si="4"/>
        <v>0</v>
      </c>
      <c r="W62" s="15" t="b">
        <f t="shared" si="5"/>
        <v>1</v>
      </c>
      <c r="X62" s="15" t="b">
        <f t="shared" si="6"/>
        <v>1</v>
      </c>
      <c r="Y62" s="15" t="b">
        <f t="shared" si="7"/>
        <v>1</v>
      </c>
      <c r="Z62" s="15" t="b">
        <f t="shared" si="8"/>
        <v>0</v>
      </c>
    </row>
    <row r="63" spans="1:26" x14ac:dyDescent="0.2">
      <c r="A63" s="14">
        <f t="shared" si="0"/>
        <v>61</v>
      </c>
      <c r="B63" s="69"/>
      <c r="C63" s="19"/>
      <c r="D63" s="20"/>
      <c r="E63" s="20"/>
      <c r="F63" s="69"/>
      <c r="G63" s="15"/>
      <c r="H63" s="15"/>
      <c r="I63" s="15"/>
      <c r="J63" s="16"/>
      <c r="K63" s="15"/>
      <c r="L63" s="15"/>
      <c r="M63" s="15"/>
      <c r="N63" s="17"/>
      <c r="O63" s="16"/>
      <c r="P63" s="15"/>
      <c r="Q63" s="17"/>
      <c r="R63" s="15"/>
      <c r="S63" s="16">
        <f t="shared" si="1"/>
        <v>0</v>
      </c>
      <c r="T63" s="18" t="b">
        <f t="shared" si="2"/>
        <v>1</v>
      </c>
      <c r="U63" s="18" t="b">
        <f t="shared" si="3"/>
        <v>1</v>
      </c>
      <c r="V63" s="15" t="b">
        <f t="shared" si="4"/>
        <v>0</v>
      </c>
      <c r="W63" s="15" t="b">
        <f t="shared" si="5"/>
        <v>1</v>
      </c>
      <c r="X63" s="15" t="b">
        <f t="shared" si="6"/>
        <v>1</v>
      </c>
      <c r="Y63" s="15" t="b">
        <f t="shared" si="7"/>
        <v>1</v>
      </c>
      <c r="Z63" s="15" t="b">
        <f t="shared" si="8"/>
        <v>0</v>
      </c>
    </row>
    <row r="64" spans="1:26" x14ac:dyDescent="0.2">
      <c r="A64" s="14">
        <f t="shared" si="0"/>
        <v>62</v>
      </c>
      <c r="B64" s="69"/>
      <c r="C64" s="19"/>
      <c r="D64" s="20"/>
      <c r="E64" s="20"/>
      <c r="F64" s="69"/>
      <c r="G64" s="15"/>
      <c r="H64" s="15"/>
      <c r="I64" s="15"/>
      <c r="J64" s="16"/>
      <c r="K64" s="15"/>
      <c r="L64" s="15"/>
      <c r="M64" s="15"/>
      <c r="N64" s="17"/>
      <c r="O64" s="16"/>
      <c r="P64" s="15"/>
      <c r="Q64" s="17"/>
      <c r="R64" s="15"/>
      <c r="S64" s="16">
        <f t="shared" si="1"/>
        <v>0</v>
      </c>
      <c r="T64" s="18" t="b">
        <f t="shared" si="2"/>
        <v>1</v>
      </c>
      <c r="U64" s="18" t="b">
        <f t="shared" si="3"/>
        <v>1</v>
      </c>
      <c r="V64" s="15" t="b">
        <f t="shared" si="4"/>
        <v>0</v>
      </c>
      <c r="W64" s="15" t="b">
        <f t="shared" si="5"/>
        <v>1</v>
      </c>
      <c r="X64" s="15" t="b">
        <f t="shared" si="6"/>
        <v>1</v>
      </c>
      <c r="Y64" s="15" t="b">
        <f t="shared" si="7"/>
        <v>1</v>
      </c>
      <c r="Z64" s="15" t="b">
        <f t="shared" si="8"/>
        <v>0</v>
      </c>
    </row>
    <row r="65" spans="1:26" x14ac:dyDescent="0.2">
      <c r="A65" s="14">
        <f t="shared" si="0"/>
        <v>63</v>
      </c>
      <c r="B65" s="69"/>
      <c r="C65" s="19"/>
      <c r="D65" s="20"/>
      <c r="E65" s="20"/>
      <c r="F65" s="69"/>
      <c r="G65" s="15"/>
      <c r="H65" s="15"/>
      <c r="I65" s="15"/>
      <c r="J65" s="16"/>
      <c r="K65" s="15"/>
      <c r="L65" s="15"/>
      <c r="M65" s="15"/>
      <c r="N65" s="17"/>
      <c r="O65" s="16"/>
      <c r="P65" s="15"/>
      <c r="Q65" s="17"/>
      <c r="R65" s="15"/>
      <c r="S65" s="16">
        <f t="shared" si="1"/>
        <v>0</v>
      </c>
      <c r="T65" s="18" t="b">
        <f t="shared" si="2"/>
        <v>1</v>
      </c>
      <c r="U65" s="18" t="b">
        <f t="shared" si="3"/>
        <v>1</v>
      </c>
      <c r="V65" s="15" t="b">
        <f t="shared" si="4"/>
        <v>0</v>
      </c>
      <c r="W65" s="15" t="b">
        <f t="shared" si="5"/>
        <v>1</v>
      </c>
      <c r="X65" s="15" t="b">
        <f t="shared" si="6"/>
        <v>1</v>
      </c>
      <c r="Y65" s="15" t="b">
        <f t="shared" si="7"/>
        <v>1</v>
      </c>
      <c r="Z65" s="15" t="b">
        <f t="shared" si="8"/>
        <v>0</v>
      </c>
    </row>
    <row r="66" spans="1:26" x14ac:dyDescent="0.2">
      <c r="A66" s="14">
        <f t="shared" si="0"/>
        <v>64</v>
      </c>
      <c r="B66" s="69"/>
      <c r="C66" s="19"/>
      <c r="D66" s="20"/>
      <c r="E66" s="20"/>
      <c r="F66" s="69"/>
      <c r="G66" s="15"/>
      <c r="H66" s="15"/>
      <c r="I66" s="15"/>
      <c r="J66" s="16"/>
      <c r="K66" s="15"/>
      <c r="L66" s="15"/>
      <c r="M66" s="15"/>
      <c r="N66" s="17"/>
      <c r="O66" s="16"/>
      <c r="P66" s="15"/>
      <c r="Q66" s="17"/>
      <c r="R66" s="15"/>
      <c r="S66" s="16">
        <f t="shared" si="1"/>
        <v>0</v>
      </c>
      <c r="T66" s="18" t="b">
        <f t="shared" si="2"/>
        <v>1</v>
      </c>
      <c r="U66" s="18" t="b">
        <f t="shared" si="3"/>
        <v>1</v>
      </c>
      <c r="V66" s="15" t="b">
        <f t="shared" si="4"/>
        <v>0</v>
      </c>
      <c r="W66" s="15" t="b">
        <f t="shared" si="5"/>
        <v>1</v>
      </c>
      <c r="X66" s="15" t="b">
        <f t="shared" si="6"/>
        <v>1</v>
      </c>
      <c r="Y66" s="15" t="b">
        <f t="shared" si="7"/>
        <v>1</v>
      </c>
      <c r="Z66" s="15" t="b">
        <f t="shared" si="8"/>
        <v>0</v>
      </c>
    </row>
    <row r="67" spans="1:26" x14ac:dyDescent="0.2">
      <c r="A67" s="14">
        <f t="shared" ref="A67:A130" si="9">A66+1</f>
        <v>65</v>
      </c>
      <c r="B67" s="69"/>
      <c r="C67" s="19"/>
      <c r="D67" s="20"/>
      <c r="E67" s="20"/>
      <c r="F67" s="69"/>
      <c r="G67" s="15"/>
      <c r="H67" s="15"/>
      <c r="I67" s="15"/>
      <c r="J67" s="16"/>
      <c r="K67" s="15"/>
      <c r="L67" s="15"/>
      <c r="M67" s="15"/>
      <c r="N67" s="17"/>
      <c r="O67" s="16"/>
      <c r="P67" s="15"/>
      <c r="Q67" s="17"/>
      <c r="R67" s="15"/>
      <c r="S67" s="16">
        <f t="shared" ref="S67:S130" si="10">SUM(J67 + O67 +P67 + Q67 + R67)</f>
        <v>0</v>
      </c>
      <c r="T67" s="18" t="b">
        <f t="shared" ref="T67:T130" si="11">IF(J67,J67&gt;=56,J67&lt;56)</f>
        <v>1</v>
      </c>
      <c r="U67" s="18" t="b">
        <f t="shared" ref="U67:U130" si="12">IF(O67,O67&gt;=56,O67&lt;56)</f>
        <v>1</v>
      </c>
      <c r="V67" s="15" t="b">
        <f t="shared" ref="V67:V130" si="13">IF(P67,P67=40)</f>
        <v>0</v>
      </c>
      <c r="W67" s="15" t="b">
        <f t="shared" ref="W67:W130" si="14">IF(Q67,Q67&gt;=31,Q67&lt;31)</f>
        <v>1</v>
      </c>
      <c r="X67" s="15" t="b">
        <f t="shared" ref="X67:X130" si="15">IF(R67,R67&gt;=42,R67&lt;42)</f>
        <v>1</v>
      </c>
      <c r="Y67" s="15" t="b">
        <f t="shared" ref="Y67:Y130" si="16">IF(S67,S67&gt;=213,S67&lt;213)</f>
        <v>1</v>
      </c>
      <c r="Z67" s="15" t="b">
        <f t="shared" ref="Z67:Z130" si="17">AND(T67:Y67)</f>
        <v>0</v>
      </c>
    </row>
    <row r="68" spans="1:26" x14ac:dyDescent="0.2">
      <c r="A68" s="14">
        <f t="shared" si="9"/>
        <v>66</v>
      </c>
      <c r="B68" s="69"/>
      <c r="C68" s="19"/>
      <c r="D68" s="20"/>
      <c r="E68" s="20"/>
      <c r="F68" s="69"/>
      <c r="G68" s="15"/>
      <c r="H68" s="15"/>
      <c r="I68" s="15"/>
      <c r="J68" s="16"/>
      <c r="K68" s="15"/>
      <c r="L68" s="15"/>
      <c r="M68" s="15"/>
      <c r="N68" s="17"/>
      <c r="O68" s="16"/>
      <c r="P68" s="15"/>
      <c r="Q68" s="17"/>
      <c r="R68" s="15"/>
      <c r="S68" s="16">
        <f t="shared" si="10"/>
        <v>0</v>
      </c>
      <c r="T68" s="18" t="b">
        <f t="shared" si="11"/>
        <v>1</v>
      </c>
      <c r="U68" s="18" t="b">
        <f t="shared" si="12"/>
        <v>1</v>
      </c>
      <c r="V68" s="15" t="b">
        <f t="shared" si="13"/>
        <v>0</v>
      </c>
      <c r="W68" s="15" t="b">
        <f t="shared" si="14"/>
        <v>1</v>
      </c>
      <c r="X68" s="15" t="b">
        <f t="shared" si="15"/>
        <v>1</v>
      </c>
      <c r="Y68" s="15" t="b">
        <f t="shared" si="16"/>
        <v>1</v>
      </c>
      <c r="Z68" s="15" t="b">
        <f t="shared" si="17"/>
        <v>0</v>
      </c>
    </row>
    <row r="69" spans="1:26" x14ac:dyDescent="0.2">
      <c r="A69" s="14">
        <f t="shared" si="9"/>
        <v>67</v>
      </c>
      <c r="B69" s="69"/>
      <c r="C69" s="19"/>
      <c r="D69" s="20"/>
      <c r="E69" s="20"/>
      <c r="F69" s="69"/>
      <c r="G69" s="15"/>
      <c r="H69" s="15"/>
      <c r="I69" s="15"/>
      <c r="J69" s="16"/>
      <c r="K69" s="15"/>
      <c r="L69" s="15"/>
      <c r="M69" s="15"/>
      <c r="N69" s="17"/>
      <c r="O69" s="16"/>
      <c r="P69" s="15"/>
      <c r="Q69" s="17"/>
      <c r="R69" s="15"/>
      <c r="S69" s="16">
        <f t="shared" si="10"/>
        <v>0</v>
      </c>
      <c r="T69" s="18" t="b">
        <f t="shared" si="11"/>
        <v>1</v>
      </c>
      <c r="U69" s="18" t="b">
        <f t="shared" si="12"/>
        <v>1</v>
      </c>
      <c r="V69" s="15" t="b">
        <f t="shared" si="13"/>
        <v>0</v>
      </c>
      <c r="W69" s="15" t="b">
        <f t="shared" si="14"/>
        <v>1</v>
      </c>
      <c r="X69" s="15" t="b">
        <f t="shared" si="15"/>
        <v>1</v>
      </c>
      <c r="Y69" s="15" t="b">
        <f t="shared" si="16"/>
        <v>1</v>
      </c>
      <c r="Z69" s="15" t="b">
        <f t="shared" si="17"/>
        <v>0</v>
      </c>
    </row>
    <row r="70" spans="1:26" x14ac:dyDescent="0.2">
      <c r="A70" s="14">
        <f t="shared" si="9"/>
        <v>68</v>
      </c>
      <c r="B70" s="69"/>
      <c r="C70" s="19"/>
      <c r="D70" s="20"/>
      <c r="E70" s="20"/>
      <c r="F70" s="69"/>
      <c r="G70" s="15"/>
      <c r="H70" s="15"/>
      <c r="I70" s="15"/>
      <c r="J70" s="16"/>
      <c r="K70" s="15"/>
      <c r="L70" s="15"/>
      <c r="M70" s="15"/>
      <c r="N70" s="17"/>
      <c r="O70" s="16"/>
      <c r="P70" s="15"/>
      <c r="Q70" s="17"/>
      <c r="R70" s="15"/>
      <c r="S70" s="16">
        <f t="shared" si="10"/>
        <v>0</v>
      </c>
      <c r="T70" s="18" t="b">
        <f t="shared" si="11"/>
        <v>1</v>
      </c>
      <c r="U70" s="18" t="b">
        <f t="shared" si="12"/>
        <v>1</v>
      </c>
      <c r="V70" s="15" t="b">
        <f t="shared" si="13"/>
        <v>0</v>
      </c>
      <c r="W70" s="15" t="b">
        <f t="shared" si="14"/>
        <v>1</v>
      </c>
      <c r="X70" s="15" t="b">
        <f t="shared" si="15"/>
        <v>1</v>
      </c>
      <c r="Y70" s="15" t="b">
        <f t="shared" si="16"/>
        <v>1</v>
      </c>
      <c r="Z70" s="15" t="b">
        <f t="shared" si="17"/>
        <v>0</v>
      </c>
    </row>
    <row r="71" spans="1:26" x14ac:dyDescent="0.2">
      <c r="A71" s="14">
        <f t="shared" si="9"/>
        <v>69</v>
      </c>
      <c r="B71" s="69"/>
      <c r="C71" s="19"/>
      <c r="D71" s="20"/>
      <c r="E71" s="20"/>
      <c r="F71" s="69"/>
      <c r="G71" s="15"/>
      <c r="H71" s="15"/>
      <c r="I71" s="15"/>
      <c r="J71" s="16"/>
      <c r="K71" s="15"/>
      <c r="L71" s="15"/>
      <c r="M71" s="15"/>
      <c r="N71" s="17"/>
      <c r="O71" s="16"/>
      <c r="P71" s="15"/>
      <c r="Q71" s="17"/>
      <c r="R71" s="15"/>
      <c r="S71" s="16">
        <f t="shared" si="10"/>
        <v>0</v>
      </c>
      <c r="T71" s="18" t="b">
        <f t="shared" si="11"/>
        <v>1</v>
      </c>
      <c r="U71" s="18" t="b">
        <f t="shared" si="12"/>
        <v>1</v>
      </c>
      <c r="V71" s="15" t="b">
        <f t="shared" si="13"/>
        <v>0</v>
      </c>
      <c r="W71" s="15" t="b">
        <f t="shared" si="14"/>
        <v>1</v>
      </c>
      <c r="X71" s="15" t="b">
        <f t="shared" si="15"/>
        <v>1</v>
      </c>
      <c r="Y71" s="15" t="b">
        <f t="shared" si="16"/>
        <v>1</v>
      </c>
      <c r="Z71" s="15" t="b">
        <f t="shared" si="17"/>
        <v>0</v>
      </c>
    </row>
    <row r="72" spans="1:26" x14ac:dyDescent="0.2">
      <c r="A72" s="14">
        <f t="shared" si="9"/>
        <v>70</v>
      </c>
      <c r="B72" s="69"/>
      <c r="C72" s="19"/>
      <c r="D72" s="20"/>
      <c r="E72" s="20"/>
      <c r="F72" s="69"/>
      <c r="G72" s="15"/>
      <c r="H72" s="15"/>
      <c r="I72" s="15"/>
      <c r="J72" s="16"/>
      <c r="K72" s="15"/>
      <c r="L72" s="15"/>
      <c r="M72" s="15"/>
      <c r="N72" s="17"/>
      <c r="O72" s="16"/>
      <c r="P72" s="15"/>
      <c r="Q72" s="17"/>
      <c r="R72" s="15"/>
      <c r="S72" s="16">
        <f t="shared" si="10"/>
        <v>0</v>
      </c>
      <c r="T72" s="18" t="b">
        <f t="shared" si="11"/>
        <v>1</v>
      </c>
      <c r="U72" s="18" t="b">
        <f t="shared" si="12"/>
        <v>1</v>
      </c>
      <c r="V72" s="15" t="b">
        <f t="shared" si="13"/>
        <v>0</v>
      </c>
      <c r="W72" s="15" t="b">
        <f t="shared" si="14"/>
        <v>1</v>
      </c>
      <c r="X72" s="15" t="b">
        <f t="shared" si="15"/>
        <v>1</v>
      </c>
      <c r="Y72" s="15" t="b">
        <f t="shared" si="16"/>
        <v>1</v>
      </c>
      <c r="Z72" s="15" t="b">
        <f t="shared" si="17"/>
        <v>0</v>
      </c>
    </row>
    <row r="73" spans="1:26" x14ac:dyDescent="0.2">
      <c r="A73" s="14">
        <f t="shared" si="9"/>
        <v>71</v>
      </c>
      <c r="B73" s="69"/>
      <c r="C73" s="19"/>
      <c r="D73" s="20"/>
      <c r="E73" s="20"/>
      <c r="F73" s="69"/>
      <c r="G73" s="15"/>
      <c r="H73" s="15"/>
      <c r="I73" s="15"/>
      <c r="J73" s="16"/>
      <c r="K73" s="15"/>
      <c r="L73" s="15"/>
      <c r="M73" s="15"/>
      <c r="N73" s="17"/>
      <c r="O73" s="16"/>
      <c r="P73" s="15"/>
      <c r="Q73" s="17"/>
      <c r="R73" s="15"/>
      <c r="S73" s="16">
        <f t="shared" si="10"/>
        <v>0</v>
      </c>
      <c r="T73" s="18" t="b">
        <f t="shared" si="11"/>
        <v>1</v>
      </c>
      <c r="U73" s="18" t="b">
        <f t="shared" si="12"/>
        <v>1</v>
      </c>
      <c r="V73" s="15" t="b">
        <f t="shared" si="13"/>
        <v>0</v>
      </c>
      <c r="W73" s="15" t="b">
        <f t="shared" si="14"/>
        <v>1</v>
      </c>
      <c r="X73" s="15" t="b">
        <f t="shared" si="15"/>
        <v>1</v>
      </c>
      <c r="Y73" s="15" t="b">
        <f t="shared" si="16"/>
        <v>1</v>
      </c>
      <c r="Z73" s="15" t="b">
        <f t="shared" si="17"/>
        <v>0</v>
      </c>
    </row>
    <row r="74" spans="1:26" x14ac:dyDescent="0.2">
      <c r="A74" s="14">
        <f t="shared" si="9"/>
        <v>72</v>
      </c>
      <c r="B74" s="69"/>
      <c r="C74" s="19"/>
      <c r="D74" s="20"/>
      <c r="E74" s="20"/>
      <c r="F74" s="69"/>
      <c r="G74" s="15"/>
      <c r="H74" s="15"/>
      <c r="I74" s="15"/>
      <c r="J74" s="16"/>
      <c r="K74" s="15"/>
      <c r="L74" s="15"/>
      <c r="M74" s="15"/>
      <c r="N74" s="17"/>
      <c r="O74" s="16"/>
      <c r="P74" s="15"/>
      <c r="Q74" s="17"/>
      <c r="R74" s="15"/>
      <c r="S74" s="16">
        <f t="shared" si="10"/>
        <v>0</v>
      </c>
      <c r="T74" s="18" t="b">
        <f t="shared" si="11"/>
        <v>1</v>
      </c>
      <c r="U74" s="18" t="b">
        <f t="shared" si="12"/>
        <v>1</v>
      </c>
      <c r="V74" s="15" t="b">
        <f t="shared" si="13"/>
        <v>0</v>
      </c>
      <c r="W74" s="15" t="b">
        <f t="shared" si="14"/>
        <v>1</v>
      </c>
      <c r="X74" s="15" t="b">
        <f t="shared" si="15"/>
        <v>1</v>
      </c>
      <c r="Y74" s="15" t="b">
        <f t="shared" si="16"/>
        <v>1</v>
      </c>
      <c r="Z74" s="15" t="b">
        <f t="shared" si="17"/>
        <v>0</v>
      </c>
    </row>
    <row r="75" spans="1:26" x14ac:dyDescent="0.2">
      <c r="A75" s="14">
        <f t="shared" si="9"/>
        <v>73</v>
      </c>
      <c r="B75" s="69"/>
      <c r="C75" s="19"/>
      <c r="D75" s="20"/>
      <c r="E75" s="20"/>
      <c r="F75" s="69"/>
      <c r="G75" s="15"/>
      <c r="H75" s="15"/>
      <c r="I75" s="15"/>
      <c r="J75" s="16"/>
      <c r="K75" s="15"/>
      <c r="L75" s="15"/>
      <c r="M75" s="15"/>
      <c r="N75" s="17"/>
      <c r="O75" s="16"/>
      <c r="P75" s="15"/>
      <c r="Q75" s="17"/>
      <c r="R75" s="15"/>
      <c r="S75" s="16">
        <f t="shared" si="10"/>
        <v>0</v>
      </c>
      <c r="T75" s="18" t="b">
        <f t="shared" si="11"/>
        <v>1</v>
      </c>
      <c r="U75" s="18" t="b">
        <f t="shared" si="12"/>
        <v>1</v>
      </c>
      <c r="V75" s="15" t="b">
        <f t="shared" si="13"/>
        <v>0</v>
      </c>
      <c r="W75" s="15" t="b">
        <f t="shared" si="14"/>
        <v>1</v>
      </c>
      <c r="X75" s="15" t="b">
        <f t="shared" si="15"/>
        <v>1</v>
      </c>
      <c r="Y75" s="15" t="b">
        <f t="shared" si="16"/>
        <v>1</v>
      </c>
      <c r="Z75" s="15" t="b">
        <f t="shared" si="17"/>
        <v>0</v>
      </c>
    </row>
    <row r="76" spans="1:26" x14ac:dyDescent="0.2">
      <c r="A76" s="14">
        <f t="shared" si="9"/>
        <v>74</v>
      </c>
      <c r="B76" s="69"/>
      <c r="C76" s="19"/>
      <c r="D76" s="20"/>
      <c r="E76" s="20"/>
      <c r="F76" s="69"/>
      <c r="G76" s="15"/>
      <c r="H76" s="15"/>
      <c r="I76" s="15"/>
      <c r="J76" s="16"/>
      <c r="K76" s="15"/>
      <c r="L76" s="15"/>
      <c r="M76" s="15"/>
      <c r="N76" s="17"/>
      <c r="O76" s="16"/>
      <c r="P76" s="15"/>
      <c r="Q76" s="17"/>
      <c r="R76" s="15"/>
      <c r="S76" s="16">
        <f t="shared" si="10"/>
        <v>0</v>
      </c>
      <c r="T76" s="18" t="b">
        <f t="shared" si="11"/>
        <v>1</v>
      </c>
      <c r="U76" s="18" t="b">
        <f t="shared" si="12"/>
        <v>1</v>
      </c>
      <c r="V76" s="15" t="b">
        <f t="shared" si="13"/>
        <v>0</v>
      </c>
      <c r="W76" s="15" t="b">
        <f t="shared" si="14"/>
        <v>1</v>
      </c>
      <c r="X76" s="15" t="b">
        <f t="shared" si="15"/>
        <v>1</v>
      </c>
      <c r="Y76" s="15" t="b">
        <f t="shared" si="16"/>
        <v>1</v>
      </c>
      <c r="Z76" s="15" t="b">
        <f t="shared" si="17"/>
        <v>0</v>
      </c>
    </row>
    <row r="77" spans="1:26" x14ac:dyDescent="0.2">
      <c r="A77" s="14">
        <f t="shared" si="9"/>
        <v>75</v>
      </c>
      <c r="B77" s="69"/>
      <c r="C77" s="19"/>
      <c r="D77" s="20"/>
      <c r="E77" s="20"/>
      <c r="F77" s="69"/>
      <c r="G77" s="15"/>
      <c r="H77" s="15"/>
      <c r="I77" s="15"/>
      <c r="J77" s="16"/>
      <c r="K77" s="15"/>
      <c r="L77" s="15"/>
      <c r="M77" s="15"/>
      <c r="N77" s="17"/>
      <c r="O77" s="16"/>
      <c r="P77" s="15"/>
      <c r="Q77" s="17"/>
      <c r="R77" s="15"/>
      <c r="S77" s="16">
        <f t="shared" si="10"/>
        <v>0</v>
      </c>
      <c r="T77" s="18" t="b">
        <f t="shared" si="11"/>
        <v>1</v>
      </c>
      <c r="U77" s="18" t="b">
        <f t="shared" si="12"/>
        <v>1</v>
      </c>
      <c r="V77" s="15" t="b">
        <f t="shared" si="13"/>
        <v>0</v>
      </c>
      <c r="W77" s="15" t="b">
        <f t="shared" si="14"/>
        <v>1</v>
      </c>
      <c r="X77" s="15" t="b">
        <f t="shared" si="15"/>
        <v>1</v>
      </c>
      <c r="Y77" s="15" t="b">
        <f t="shared" si="16"/>
        <v>1</v>
      </c>
      <c r="Z77" s="15" t="b">
        <f t="shared" si="17"/>
        <v>0</v>
      </c>
    </row>
    <row r="78" spans="1:26" x14ac:dyDescent="0.2">
      <c r="A78" s="14">
        <f t="shared" si="9"/>
        <v>76</v>
      </c>
      <c r="B78" s="69"/>
      <c r="C78" s="19"/>
      <c r="D78" s="20"/>
      <c r="E78" s="20"/>
      <c r="F78" s="69"/>
      <c r="G78" s="15"/>
      <c r="H78" s="15"/>
      <c r="I78" s="15"/>
      <c r="J78" s="16"/>
      <c r="K78" s="15"/>
      <c r="L78" s="15"/>
      <c r="M78" s="15"/>
      <c r="N78" s="17"/>
      <c r="O78" s="16"/>
      <c r="P78" s="15"/>
      <c r="Q78" s="17"/>
      <c r="R78" s="15"/>
      <c r="S78" s="16">
        <f t="shared" si="10"/>
        <v>0</v>
      </c>
      <c r="T78" s="18" t="b">
        <f t="shared" si="11"/>
        <v>1</v>
      </c>
      <c r="U78" s="18" t="b">
        <f t="shared" si="12"/>
        <v>1</v>
      </c>
      <c r="V78" s="15" t="b">
        <f t="shared" si="13"/>
        <v>0</v>
      </c>
      <c r="W78" s="15" t="b">
        <f t="shared" si="14"/>
        <v>1</v>
      </c>
      <c r="X78" s="15" t="b">
        <f t="shared" si="15"/>
        <v>1</v>
      </c>
      <c r="Y78" s="15" t="b">
        <f t="shared" si="16"/>
        <v>1</v>
      </c>
      <c r="Z78" s="15" t="b">
        <f t="shared" si="17"/>
        <v>0</v>
      </c>
    </row>
    <row r="79" spans="1:26" x14ac:dyDescent="0.2">
      <c r="A79" s="14">
        <f t="shared" si="9"/>
        <v>77</v>
      </c>
      <c r="B79" s="69"/>
      <c r="C79" s="19"/>
      <c r="D79" s="20"/>
      <c r="E79" s="20"/>
      <c r="F79" s="69"/>
      <c r="G79" s="15"/>
      <c r="H79" s="15"/>
      <c r="I79" s="15"/>
      <c r="J79" s="16"/>
      <c r="K79" s="15"/>
      <c r="L79" s="15"/>
      <c r="M79" s="15"/>
      <c r="N79" s="17"/>
      <c r="O79" s="16"/>
      <c r="P79" s="15"/>
      <c r="Q79" s="17"/>
      <c r="R79" s="15"/>
      <c r="S79" s="16">
        <f t="shared" si="10"/>
        <v>0</v>
      </c>
      <c r="T79" s="18" t="b">
        <f t="shared" si="11"/>
        <v>1</v>
      </c>
      <c r="U79" s="18" t="b">
        <f t="shared" si="12"/>
        <v>1</v>
      </c>
      <c r="V79" s="15" t="b">
        <f t="shared" si="13"/>
        <v>0</v>
      </c>
      <c r="W79" s="15" t="b">
        <f t="shared" si="14"/>
        <v>1</v>
      </c>
      <c r="X79" s="15" t="b">
        <f t="shared" si="15"/>
        <v>1</v>
      </c>
      <c r="Y79" s="15" t="b">
        <f t="shared" si="16"/>
        <v>1</v>
      </c>
      <c r="Z79" s="15" t="b">
        <f t="shared" si="17"/>
        <v>0</v>
      </c>
    </row>
    <row r="80" spans="1:26" x14ac:dyDescent="0.2">
      <c r="A80" s="14">
        <f t="shared" si="9"/>
        <v>78</v>
      </c>
      <c r="B80" s="69"/>
      <c r="C80" s="19"/>
      <c r="D80" s="20"/>
      <c r="E80" s="20"/>
      <c r="F80" s="69"/>
      <c r="G80" s="15"/>
      <c r="H80" s="15"/>
      <c r="I80" s="15"/>
      <c r="J80" s="16"/>
      <c r="K80" s="15"/>
      <c r="L80" s="15"/>
      <c r="M80" s="15"/>
      <c r="N80" s="17"/>
      <c r="O80" s="16"/>
      <c r="P80" s="15"/>
      <c r="Q80" s="17"/>
      <c r="R80" s="15"/>
      <c r="S80" s="16">
        <f t="shared" si="10"/>
        <v>0</v>
      </c>
      <c r="T80" s="18" t="b">
        <f t="shared" si="11"/>
        <v>1</v>
      </c>
      <c r="U80" s="18" t="b">
        <f t="shared" si="12"/>
        <v>1</v>
      </c>
      <c r="V80" s="15" t="b">
        <f t="shared" si="13"/>
        <v>0</v>
      </c>
      <c r="W80" s="15" t="b">
        <f t="shared" si="14"/>
        <v>1</v>
      </c>
      <c r="X80" s="15" t="b">
        <f t="shared" si="15"/>
        <v>1</v>
      </c>
      <c r="Y80" s="15" t="b">
        <f t="shared" si="16"/>
        <v>1</v>
      </c>
      <c r="Z80" s="15" t="b">
        <f t="shared" si="17"/>
        <v>0</v>
      </c>
    </row>
    <row r="81" spans="1:26" x14ac:dyDescent="0.2">
      <c r="A81" s="14">
        <f t="shared" si="9"/>
        <v>79</v>
      </c>
      <c r="B81" s="69"/>
      <c r="C81" s="19"/>
      <c r="D81" s="20"/>
      <c r="E81" s="20"/>
      <c r="F81" s="69"/>
      <c r="G81" s="15"/>
      <c r="H81" s="15"/>
      <c r="I81" s="15"/>
      <c r="J81" s="16"/>
      <c r="K81" s="15"/>
      <c r="L81" s="15"/>
      <c r="M81" s="15"/>
      <c r="N81" s="17"/>
      <c r="O81" s="16"/>
      <c r="P81" s="15"/>
      <c r="Q81" s="17"/>
      <c r="R81" s="15"/>
      <c r="S81" s="16">
        <f t="shared" si="10"/>
        <v>0</v>
      </c>
      <c r="T81" s="18" t="b">
        <f t="shared" si="11"/>
        <v>1</v>
      </c>
      <c r="U81" s="18" t="b">
        <f t="shared" si="12"/>
        <v>1</v>
      </c>
      <c r="V81" s="15" t="b">
        <f t="shared" si="13"/>
        <v>0</v>
      </c>
      <c r="W81" s="15" t="b">
        <f t="shared" si="14"/>
        <v>1</v>
      </c>
      <c r="X81" s="15" t="b">
        <f t="shared" si="15"/>
        <v>1</v>
      </c>
      <c r="Y81" s="15" t="b">
        <f t="shared" si="16"/>
        <v>1</v>
      </c>
      <c r="Z81" s="15" t="b">
        <f t="shared" si="17"/>
        <v>0</v>
      </c>
    </row>
    <row r="82" spans="1:26" x14ac:dyDescent="0.2">
      <c r="A82" s="14">
        <f t="shared" si="9"/>
        <v>80</v>
      </c>
      <c r="B82" s="69"/>
      <c r="C82" s="21"/>
      <c r="D82" s="22"/>
      <c r="E82" s="22"/>
      <c r="F82" s="69"/>
      <c r="G82" s="15"/>
      <c r="H82" s="15"/>
      <c r="I82" s="15"/>
      <c r="J82" s="16"/>
      <c r="K82" s="15"/>
      <c r="L82" s="15"/>
      <c r="M82" s="15"/>
      <c r="N82" s="17"/>
      <c r="O82" s="16"/>
      <c r="P82" s="15"/>
      <c r="Q82" s="17"/>
      <c r="R82" s="15"/>
      <c r="S82" s="16">
        <f t="shared" si="10"/>
        <v>0</v>
      </c>
      <c r="T82" s="18" t="b">
        <f t="shared" si="11"/>
        <v>1</v>
      </c>
      <c r="U82" s="18" t="b">
        <f t="shared" si="12"/>
        <v>1</v>
      </c>
      <c r="V82" s="15" t="b">
        <f t="shared" si="13"/>
        <v>0</v>
      </c>
      <c r="W82" s="15" t="b">
        <f t="shared" si="14"/>
        <v>1</v>
      </c>
      <c r="X82" s="15" t="b">
        <f t="shared" si="15"/>
        <v>1</v>
      </c>
      <c r="Y82" s="15" t="b">
        <f t="shared" si="16"/>
        <v>1</v>
      </c>
      <c r="Z82" s="15" t="b">
        <f t="shared" si="17"/>
        <v>0</v>
      </c>
    </row>
    <row r="83" spans="1:26" x14ac:dyDescent="0.2">
      <c r="A83" s="14">
        <f t="shared" si="9"/>
        <v>81</v>
      </c>
      <c r="B83" s="69"/>
      <c r="C83" s="19"/>
      <c r="D83" s="20"/>
      <c r="E83" s="20"/>
      <c r="F83" s="69"/>
      <c r="G83" s="15"/>
      <c r="H83" s="15"/>
      <c r="I83" s="15"/>
      <c r="J83" s="16"/>
      <c r="K83" s="15"/>
      <c r="L83" s="15"/>
      <c r="M83" s="15"/>
      <c r="N83" s="17"/>
      <c r="O83" s="16"/>
      <c r="P83" s="15"/>
      <c r="Q83" s="17"/>
      <c r="R83" s="15"/>
      <c r="S83" s="16">
        <f t="shared" si="10"/>
        <v>0</v>
      </c>
      <c r="T83" s="18" t="b">
        <f t="shared" si="11"/>
        <v>1</v>
      </c>
      <c r="U83" s="18" t="b">
        <f t="shared" si="12"/>
        <v>1</v>
      </c>
      <c r="V83" s="15" t="b">
        <f t="shared" si="13"/>
        <v>0</v>
      </c>
      <c r="W83" s="15" t="b">
        <f t="shared" si="14"/>
        <v>1</v>
      </c>
      <c r="X83" s="15" t="b">
        <f t="shared" si="15"/>
        <v>1</v>
      </c>
      <c r="Y83" s="15" t="b">
        <f t="shared" si="16"/>
        <v>1</v>
      </c>
      <c r="Z83" s="15" t="b">
        <f t="shared" si="17"/>
        <v>0</v>
      </c>
    </row>
    <row r="84" spans="1:26" x14ac:dyDescent="0.2">
      <c r="A84" s="14">
        <f t="shared" si="9"/>
        <v>82</v>
      </c>
      <c r="B84" s="69"/>
      <c r="C84" s="19"/>
      <c r="D84" s="20"/>
      <c r="E84" s="20"/>
      <c r="F84" s="69"/>
      <c r="G84" s="15"/>
      <c r="H84" s="15"/>
      <c r="I84" s="15"/>
      <c r="J84" s="16"/>
      <c r="K84" s="15"/>
      <c r="L84" s="15"/>
      <c r="M84" s="15"/>
      <c r="N84" s="17"/>
      <c r="O84" s="16"/>
      <c r="P84" s="15"/>
      <c r="Q84" s="17"/>
      <c r="R84" s="15"/>
      <c r="S84" s="16">
        <f t="shared" si="10"/>
        <v>0</v>
      </c>
      <c r="T84" s="18" t="b">
        <f t="shared" si="11"/>
        <v>1</v>
      </c>
      <c r="U84" s="18" t="b">
        <f t="shared" si="12"/>
        <v>1</v>
      </c>
      <c r="V84" s="15" t="b">
        <f t="shared" si="13"/>
        <v>0</v>
      </c>
      <c r="W84" s="15" t="b">
        <f t="shared" si="14"/>
        <v>1</v>
      </c>
      <c r="X84" s="15" t="b">
        <f t="shared" si="15"/>
        <v>1</v>
      </c>
      <c r="Y84" s="15" t="b">
        <f t="shared" si="16"/>
        <v>1</v>
      </c>
      <c r="Z84" s="15" t="b">
        <f t="shared" si="17"/>
        <v>0</v>
      </c>
    </row>
    <row r="85" spans="1:26" x14ac:dyDescent="0.2">
      <c r="A85" s="14">
        <f t="shared" si="9"/>
        <v>83</v>
      </c>
      <c r="B85" s="69"/>
      <c r="C85" s="19"/>
      <c r="D85" s="20"/>
      <c r="E85" s="20"/>
      <c r="F85" s="69"/>
      <c r="G85" s="15"/>
      <c r="H85" s="15"/>
      <c r="I85" s="15"/>
      <c r="J85" s="16"/>
      <c r="K85" s="15"/>
      <c r="L85" s="15"/>
      <c r="M85" s="15"/>
      <c r="N85" s="17"/>
      <c r="O85" s="16"/>
      <c r="P85" s="15"/>
      <c r="Q85" s="17"/>
      <c r="R85" s="15"/>
      <c r="S85" s="16">
        <f t="shared" si="10"/>
        <v>0</v>
      </c>
      <c r="T85" s="18" t="b">
        <f t="shared" si="11"/>
        <v>1</v>
      </c>
      <c r="U85" s="18" t="b">
        <f t="shared" si="12"/>
        <v>1</v>
      </c>
      <c r="V85" s="15" t="b">
        <f t="shared" si="13"/>
        <v>0</v>
      </c>
      <c r="W85" s="15" t="b">
        <f t="shared" si="14"/>
        <v>1</v>
      </c>
      <c r="X85" s="15" t="b">
        <f t="shared" si="15"/>
        <v>1</v>
      </c>
      <c r="Y85" s="15" t="b">
        <f t="shared" si="16"/>
        <v>1</v>
      </c>
      <c r="Z85" s="15" t="b">
        <f t="shared" si="17"/>
        <v>0</v>
      </c>
    </row>
    <row r="86" spans="1:26" x14ac:dyDescent="0.2">
      <c r="A86" s="14">
        <f t="shared" si="9"/>
        <v>84</v>
      </c>
      <c r="B86" s="69"/>
      <c r="C86" s="19"/>
      <c r="D86" s="20"/>
      <c r="E86" s="20"/>
      <c r="F86" s="69"/>
      <c r="G86" s="15"/>
      <c r="H86" s="15"/>
      <c r="I86" s="15"/>
      <c r="J86" s="16"/>
      <c r="K86" s="15"/>
      <c r="L86" s="15"/>
      <c r="M86" s="15"/>
      <c r="N86" s="17"/>
      <c r="O86" s="16"/>
      <c r="P86" s="15"/>
      <c r="Q86" s="17"/>
      <c r="R86" s="15"/>
      <c r="S86" s="16">
        <f t="shared" si="10"/>
        <v>0</v>
      </c>
      <c r="T86" s="18" t="b">
        <f t="shared" si="11"/>
        <v>1</v>
      </c>
      <c r="U86" s="18" t="b">
        <f t="shared" si="12"/>
        <v>1</v>
      </c>
      <c r="V86" s="15" t="b">
        <f t="shared" si="13"/>
        <v>0</v>
      </c>
      <c r="W86" s="15" t="b">
        <f t="shared" si="14"/>
        <v>1</v>
      </c>
      <c r="X86" s="15" t="b">
        <f t="shared" si="15"/>
        <v>1</v>
      </c>
      <c r="Y86" s="15" t="b">
        <f t="shared" si="16"/>
        <v>1</v>
      </c>
      <c r="Z86" s="15" t="b">
        <f t="shared" si="17"/>
        <v>0</v>
      </c>
    </row>
    <row r="87" spans="1:26" x14ac:dyDescent="0.2">
      <c r="A87" s="14">
        <f t="shared" si="9"/>
        <v>85</v>
      </c>
      <c r="B87" s="69"/>
      <c r="C87" s="19"/>
      <c r="D87" s="20"/>
      <c r="E87" s="20"/>
      <c r="F87" s="69"/>
      <c r="G87" s="15"/>
      <c r="H87" s="15"/>
      <c r="I87" s="15"/>
      <c r="J87" s="16"/>
      <c r="K87" s="15"/>
      <c r="L87" s="15"/>
      <c r="M87" s="15"/>
      <c r="N87" s="17"/>
      <c r="O87" s="16"/>
      <c r="P87" s="15"/>
      <c r="Q87" s="17"/>
      <c r="R87" s="15"/>
      <c r="S87" s="16">
        <f t="shared" si="10"/>
        <v>0</v>
      </c>
      <c r="T87" s="18" t="b">
        <f t="shared" si="11"/>
        <v>1</v>
      </c>
      <c r="U87" s="18" t="b">
        <f t="shared" si="12"/>
        <v>1</v>
      </c>
      <c r="V87" s="15" t="b">
        <f t="shared" si="13"/>
        <v>0</v>
      </c>
      <c r="W87" s="15" t="b">
        <f t="shared" si="14"/>
        <v>1</v>
      </c>
      <c r="X87" s="15" t="b">
        <f t="shared" si="15"/>
        <v>1</v>
      </c>
      <c r="Y87" s="15" t="b">
        <f t="shared" si="16"/>
        <v>1</v>
      </c>
      <c r="Z87" s="15" t="b">
        <f t="shared" si="17"/>
        <v>0</v>
      </c>
    </row>
    <row r="88" spans="1:26" x14ac:dyDescent="0.2">
      <c r="A88" s="14">
        <f t="shared" si="9"/>
        <v>86</v>
      </c>
      <c r="B88" s="69"/>
      <c r="C88" s="19"/>
      <c r="D88" s="20"/>
      <c r="E88" s="20"/>
      <c r="F88" s="69"/>
      <c r="G88" s="15"/>
      <c r="H88" s="15"/>
      <c r="I88" s="15"/>
      <c r="J88" s="16"/>
      <c r="K88" s="15"/>
      <c r="L88" s="15"/>
      <c r="M88" s="15"/>
      <c r="N88" s="17"/>
      <c r="O88" s="16"/>
      <c r="P88" s="15"/>
      <c r="Q88" s="17"/>
      <c r="R88" s="15"/>
      <c r="S88" s="16">
        <f t="shared" si="10"/>
        <v>0</v>
      </c>
      <c r="T88" s="18" t="b">
        <f t="shared" si="11"/>
        <v>1</v>
      </c>
      <c r="U88" s="18" t="b">
        <f t="shared" si="12"/>
        <v>1</v>
      </c>
      <c r="V88" s="15" t="b">
        <f t="shared" si="13"/>
        <v>0</v>
      </c>
      <c r="W88" s="15" t="b">
        <f t="shared" si="14"/>
        <v>1</v>
      </c>
      <c r="X88" s="15" t="b">
        <f t="shared" si="15"/>
        <v>1</v>
      </c>
      <c r="Y88" s="15" t="b">
        <f t="shared" si="16"/>
        <v>1</v>
      </c>
      <c r="Z88" s="15" t="b">
        <f t="shared" si="17"/>
        <v>0</v>
      </c>
    </row>
    <row r="89" spans="1:26" x14ac:dyDescent="0.2">
      <c r="A89" s="14">
        <f t="shared" si="9"/>
        <v>87</v>
      </c>
      <c r="B89" s="69"/>
      <c r="C89" s="19"/>
      <c r="D89" s="20"/>
      <c r="E89" s="20"/>
      <c r="F89" s="69"/>
      <c r="G89" s="15"/>
      <c r="H89" s="15"/>
      <c r="I89" s="15"/>
      <c r="J89" s="16"/>
      <c r="K89" s="15"/>
      <c r="L89" s="15"/>
      <c r="M89" s="15"/>
      <c r="N89" s="17"/>
      <c r="O89" s="16"/>
      <c r="P89" s="15"/>
      <c r="Q89" s="17"/>
      <c r="R89" s="15"/>
      <c r="S89" s="16">
        <f t="shared" si="10"/>
        <v>0</v>
      </c>
      <c r="T89" s="18" t="b">
        <f t="shared" si="11"/>
        <v>1</v>
      </c>
      <c r="U89" s="18" t="b">
        <f t="shared" si="12"/>
        <v>1</v>
      </c>
      <c r="V89" s="15" t="b">
        <f t="shared" si="13"/>
        <v>0</v>
      </c>
      <c r="W89" s="15" t="b">
        <f t="shared" si="14"/>
        <v>1</v>
      </c>
      <c r="X89" s="15" t="b">
        <f t="shared" si="15"/>
        <v>1</v>
      </c>
      <c r="Y89" s="15" t="b">
        <f t="shared" si="16"/>
        <v>1</v>
      </c>
      <c r="Z89" s="15" t="b">
        <f t="shared" si="17"/>
        <v>0</v>
      </c>
    </row>
    <row r="90" spans="1:26" x14ac:dyDescent="0.2">
      <c r="A90" s="14">
        <f t="shared" si="9"/>
        <v>88</v>
      </c>
      <c r="B90" s="69"/>
      <c r="C90" s="19"/>
      <c r="D90" s="20"/>
      <c r="E90" s="20"/>
      <c r="F90" s="69"/>
      <c r="G90" s="15"/>
      <c r="H90" s="15"/>
      <c r="I90" s="15"/>
      <c r="J90" s="16"/>
      <c r="K90" s="15"/>
      <c r="L90" s="15"/>
      <c r="M90" s="15"/>
      <c r="N90" s="17"/>
      <c r="O90" s="16"/>
      <c r="P90" s="15"/>
      <c r="Q90" s="17"/>
      <c r="R90" s="15"/>
      <c r="S90" s="16">
        <f t="shared" si="10"/>
        <v>0</v>
      </c>
      <c r="T90" s="18" t="b">
        <f t="shared" si="11"/>
        <v>1</v>
      </c>
      <c r="U90" s="18" t="b">
        <f t="shared" si="12"/>
        <v>1</v>
      </c>
      <c r="V90" s="15" t="b">
        <f t="shared" si="13"/>
        <v>0</v>
      </c>
      <c r="W90" s="15" t="b">
        <f t="shared" si="14"/>
        <v>1</v>
      </c>
      <c r="X90" s="15" t="b">
        <f t="shared" si="15"/>
        <v>1</v>
      </c>
      <c r="Y90" s="15" t="b">
        <f t="shared" si="16"/>
        <v>1</v>
      </c>
      <c r="Z90" s="15" t="b">
        <f t="shared" si="17"/>
        <v>0</v>
      </c>
    </row>
    <row r="91" spans="1:26" x14ac:dyDescent="0.2">
      <c r="A91" s="14">
        <f t="shared" si="9"/>
        <v>89</v>
      </c>
      <c r="B91" s="69"/>
      <c r="C91" s="19"/>
      <c r="D91" s="20"/>
      <c r="E91" s="20"/>
      <c r="F91" s="69"/>
      <c r="G91" s="15"/>
      <c r="H91" s="15"/>
      <c r="I91" s="15"/>
      <c r="J91" s="16"/>
      <c r="K91" s="15"/>
      <c r="L91" s="15"/>
      <c r="M91" s="15"/>
      <c r="N91" s="17"/>
      <c r="O91" s="16"/>
      <c r="P91" s="15"/>
      <c r="Q91" s="17"/>
      <c r="R91" s="15"/>
      <c r="S91" s="16">
        <f t="shared" si="10"/>
        <v>0</v>
      </c>
      <c r="T91" s="18" t="b">
        <f t="shared" si="11"/>
        <v>1</v>
      </c>
      <c r="U91" s="18" t="b">
        <f t="shared" si="12"/>
        <v>1</v>
      </c>
      <c r="V91" s="15" t="b">
        <f t="shared" si="13"/>
        <v>0</v>
      </c>
      <c r="W91" s="15" t="b">
        <f t="shared" si="14"/>
        <v>1</v>
      </c>
      <c r="X91" s="15" t="b">
        <f t="shared" si="15"/>
        <v>1</v>
      </c>
      <c r="Y91" s="15" t="b">
        <f t="shared" si="16"/>
        <v>1</v>
      </c>
      <c r="Z91" s="15" t="b">
        <f t="shared" si="17"/>
        <v>0</v>
      </c>
    </row>
    <row r="92" spans="1:26" x14ac:dyDescent="0.2">
      <c r="A92" s="14">
        <f t="shared" si="9"/>
        <v>90</v>
      </c>
      <c r="B92" s="69"/>
      <c r="C92" s="19"/>
      <c r="D92" s="20"/>
      <c r="E92" s="20"/>
      <c r="F92" s="69"/>
      <c r="G92" s="15"/>
      <c r="H92" s="15"/>
      <c r="I92" s="15"/>
      <c r="J92" s="16"/>
      <c r="K92" s="15"/>
      <c r="L92" s="15"/>
      <c r="M92" s="15"/>
      <c r="N92" s="17"/>
      <c r="O92" s="16"/>
      <c r="P92" s="15"/>
      <c r="Q92" s="17"/>
      <c r="R92" s="15"/>
      <c r="S92" s="16">
        <f t="shared" si="10"/>
        <v>0</v>
      </c>
      <c r="T92" s="18" t="b">
        <f t="shared" si="11"/>
        <v>1</v>
      </c>
      <c r="U92" s="18" t="b">
        <f t="shared" si="12"/>
        <v>1</v>
      </c>
      <c r="V92" s="15" t="b">
        <f t="shared" si="13"/>
        <v>0</v>
      </c>
      <c r="W92" s="15" t="b">
        <f t="shared" si="14"/>
        <v>1</v>
      </c>
      <c r="X92" s="15" t="b">
        <f t="shared" si="15"/>
        <v>1</v>
      </c>
      <c r="Y92" s="15" t="b">
        <f t="shared" si="16"/>
        <v>1</v>
      </c>
      <c r="Z92" s="15" t="b">
        <f t="shared" si="17"/>
        <v>0</v>
      </c>
    </row>
    <row r="93" spans="1:26" x14ac:dyDescent="0.2">
      <c r="A93" s="14">
        <f t="shared" si="9"/>
        <v>91</v>
      </c>
      <c r="B93" s="69"/>
      <c r="C93" s="19"/>
      <c r="D93" s="20"/>
      <c r="E93" s="20"/>
      <c r="F93" s="69"/>
      <c r="G93" s="15"/>
      <c r="H93" s="15"/>
      <c r="I93" s="15"/>
      <c r="J93" s="16"/>
      <c r="K93" s="15"/>
      <c r="L93" s="15"/>
      <c r="M93" s="15"/>
      <c r="N93" s="17"/>
      <c r="O93" s="16"/>
      <c r="P93" s="15"/>
      <c r="Q93" s="17"/>
      <c r="R93" s="15"/>
      <c r="S93" s="16">
        <f t="shared" si="10"/>
        <v>0</v>
      </c>
      <c r="T93" s="18" t="b">
        <f t="shared" si="11"/>
        <v>1</v>
      </c>
      <c r="U93" s="18" t="b">
        <f t="shared" si="12"/>
        <v>1</v>
      </c>
      <c r="V93" s="15" t="b">
        <f t="shared" si="13"/>
        <v>0</v>
      </c>
      <c r="W93" s="15" t="b">
        <f t="shared" si="14"/>
        <v>1</v>
      </c>
      <c r="X93" s="15" t="b">
        <f t="shared" si="15"/>
        <v>1</v>
      </c>
      <c r="Y93" s="15" t="b">
        <f t="shared" si="16"/>
        <v>1</v>
      </c>
      <c r="Z93" s="15" t="b">
        <f t="shared" si="17"/>
        <v>0</v>
      </c>
    </row>
    <row r="94" spans="1:26" x14ac:dyDescent="0.2">
      <c r="A94" s="14">
        <f t="shared" si="9"/>
        <v>92</v>
      </c>
      <c r="B94" s="69"/>
      <c r="C94" s="19"/>
      <c r="D94" s="20"/>
      <c r="E94" s="20"/>
      <c r="F94" s="69"/>
      <c r="G94" s="15"/>
      <c r="H94" s="15"/>
      <c r="I94" s="15"/>
      <c r="J94" s="16"/>
      <c r="K94" s="15"/>
      <c r="L94" s="15"/>
      <c r="M94" s="15"/>
      <c r="N94" s="17"/>
      <c r="O94" s="16"/>
      <c r="P94" s="15"/>
      <c r="Q94" s="17"/>
      <c r="R94" s="15"/>
      <c r="S94" s="16">
        <f t="shared" si="10"/>
        <v>0</v>
      </c>
      <c r="T94" s="18" t="b">
        <f t="shared" si="11"/>
        <v>1</v>
      </c>
      <c r="U94" s="18" t="b">
        <f t="shared" si="12"/>
        <v>1</v>
      </c>
      <c r="V94" s="15" t="b">
        <f t="shared" si="13"/>
        <v>0</v>
      </c>
      <c r="W94" s="15" t="b">
        <f t="shared" si="14"/>
        <v>1</v>
      </c>
      <c r="X94" s="15" t="b">
        <f t="shared" si="15"/>
        <v>1</v>
      </c>
      <c r="Y94" s="15" t="b">
        <f t="shared" si="16"/>
        <v>1</v>
      </c>
      <c r="Z94" s="15" t="b">
        <f t="shared" si="17"/>
        <v>0</v>
      </c>
    </row>
    <row r="95" spans="1:26" x14ac:dyDescent="0.2">
      <c r="A95" s="14">
        <f t="shared" si="9"/>
        <v>93</v>
      </c>
      <c r="B95" s="69"/>
      <c r="C95" s="19"/>
      <c r="D95" s="20"/>
      <c r="E95" s="20"/>
      <c r="F95" s="69"/>
      <c r="G95" s="15"/>
      <c r="H95" s="15"/>
      <c r="I95" s="15"/>
      <c r="J95" s="16"/>
      <c r="K95" s="15"/>
      <c r="L95" s="15"/>
      <c r="M95" s="15"/>
      <c r="N95" s="17"/>
      <c r="O95" s="16"/>
      <c r="P95" s="15"/>
      <c r="Q95" s="17"/>
      <c r="R95" s="15"/>
      <c r="S95" s="16">
        <f t="shared" si="10"/>
        <v>0</v>
      </c>
      <c r="T95" s="18" t="b">
        <f t="shared" si="11"/>
        <v>1</v>
      </c>
      <c r="U95" s="18" t="b">
        <f t="shared" si="12"/>
        <v>1</v>
      </c>
      <c r="V95" s="15" t="b">
        <f t="shared" si="13"/>
        <v>0</v>
      </c>
      <c r="W95" s="15" t="b">
        <f t="shared" si="14"/>
        <v>1</v>
      </c>
      <c r="X95" s="15" t="b">
        <f t="shared" si="15"/>
        <v>1</v>
      </c>
      <c r="Y95" s="15" t="b">
        <f t="shared" si="16"/>
        <v>1</v>
      </c>
      <c r="Z95" s="15" t="b">
        <f t="shared" si="17"/>
        <v>0</v>
      </c>
    </row>
    <row r="96" spans="1:26" x14ac:dyDescent="0.2">
      <c r="A96" s="14">
        <f t="shared" si="9"/>
        <v>94</v>
      </c>
      <c r="B96" s="69"/>
      <c r="C96" s="19"/>
      <c r="D96" s="20"/>
      <c r="E96" s="20"/>
      <c r="F96" s="69"/>
      <c r="G96" s="15"/>
      <c r="H96" s="15"/>
      <c r="I96" s="15"/>
      <c r="J96" s="16"/>
      <c r="K96" s="15"/>
      <c r="L96" s="15"/>
      <c r="M96" s="15"/>
      <c r="N96" s="17"/>
      <c r="O96" s="16"/>
      <c r="P96" s="15"/>
      <c r="Q96" s="17"/>
      <c r="R96" s="15"/>
      <c r="S96" s="16">
        <f t="shared" si="10"/>
        <v>0</v>
      </c>
      <c r="T96" s="18" t="b">
        <f t="shared" si="11"/>
        <v>1</v>
      </c>
      <c r="U96" s="18" t="b">
        <f t="shared" si="12"/>
        <v>1</v>
      </c>
      <c r="V96" s="15" t="b">
        <f t="shared" si="13"/>
        <v>0</v>
      </c>
      <c r="W96" s="15" t="b">
        <f t="shared" si="14"/>
        <v>1</v>
      </c>
      <c r="X96" s="15" t="b">
        <f t="shared" si="15"/>
        <v>1</v>
      </c>
      <c r="Y96" s="15" t="b">
        <f t="shared" si="16"/>
        <v>1</v>
      </c>
      <c r="Z96" s="15" t="b">
        <f t="shared" si="17"/>
        <v>0</v>
      </c>
    </row>
    <row r="97" spans="1:26" x14ac:dyDescent="0.2">
      <c r="A97" s="14">
        <f t="shared" si="9"/>
        <v>95</v>
      </c>
      <c r="B97" s="69"/>
      <c r="C97" s="19"/>
      <c r="D97" s="20"/>
      <c r="E97" s="20"/>
      <c r="F97" s="69"/>
      <c r="G97" s="15"/>
      <c r="H97" s="15"/>
      <c r="I97" s="15"/>
      <c r="J97" s="16"/>
      <c r="K97" s="15"/>
      <c r="L97" s="15"/>
      <c r="M97" s="15"/>
      <c r="N97" s="17"/>
      <c r="O97" s="16"/>
      <c r="P97" s="15"/>
      <c r="Q97" s="17"/>
      <c r="R97" s="15"/>
      <c r="S97" s="16">
        <f t="shared" si="10"/>
        <v>0</v>
      </c>
      <c r="T97" s="18" t="b">
        <f t="shared" si="11"/>
        <v>1</v>
      </c>
      <c r="U97" s="18" t="b">
        <f t="shared" si="12"/>
        <v>1</v>
      </c>
      <c r="V97" s="15" t="b">
        <f t="shared" si="13"/>
        <v>0</v>
      </c>
      <c r="W97" s="15" t="b">
        <f t="shared" si="14"/>
        <v>1</v>
      </c>
      <c r="X97" s="15" t="b">
        <f t="shared" si="15"/>
        <v>1</v>
      </c>
      <c r="Y97" s="15" t="b">
        <f t="shared" si="16"/>
        <v>1</v>
      </c>
      <c r="Z97" s="15" t="b">
        <f t="shared" si="17"/>
        <v>0</v>
      </c>
    </row>
    <row r="98" spans="1:26" x14ac:dyDescent="0.2">
      <c r="A98" s="14">
        <f t="shared" si="9"/>
        <v>96</v>
      </c>
      <c r="B98" s="69"/>
      <c r="C98" s="19"/>
      <c r="D98" s="20"/>
      <c r="E98" s="20"/>
      <c r="F98" s="69"/>
      <c r="G98" s="15"/>
      <c r="H98" s="15"/>
      <c r="I98" s="15"/>
      <c r="J98" s="16"/>
      <c r="K98" s="15"/>
      <c r="L98" s="15"/>
      <c r="M98" s="15"/>
      <c r="N98" s="17"/>
      <c r="O98" s="16"/>
      <c r="P98" s="15"/>
      <c r="Q98" s="17"/>
      <c r="R98" s="15"/>
      <c r="S98" s="16">
        <f t="shared" si="10"/>
        <v>0</v>
      </c>
      <c r="T98" s="18" t="b">
        <f t="shared" si="11"/>
        <v>1</v>
      </c>
      <c r="U98" s="18" t="b">
        <f t="shared" si="12"/>
        <v>1</v>
      </c>
      <c r="V98" s="15" t="b">
        <f t="shared" si="13"/>
        <v>0</v>
      </c>
      <c r="W98" s="15" t="b">
        <f t="shared" si="14"/>
        <v>1</v>
      </c>
      <c r="X98" s="15" t="b">
        <f t="shared" si="15"/>
        <v>1</v>
      </c>
      <c r="Y98" s="15" t="b">
        <f t="shared" si="16"/>
        <v>1</v>
      </c>
      <c r="Z98" s="15" t="b">
        <f t="shared" si="17"/>
        <v>0</v>
      </c>
    </row>
    <row r="99" spans="1:26" x14ac:dyDescent="0.2">
      <c r="A99" s="14">
        <f t="shared" si="9"/>
        <v>97</v>
      </c>
      <c r="B99" s="69"/>
      <c r="C99" s="19"/>
      <c r="D99" s="20"/>
      <c r="E99" s="20"/>
      <c r="F99" s="69"/>
      <c r="G99" s="15"/>
      <c r="H99" s="15"/>
      <c r="I99" s="15"/>
      <c r="J99" s="16"/>
      <c r="K99" s="15"/>
      <c r="L99" s="15"/>
      <c r="M99" s="15"/>
      <c r="N99" s="17"/>
      <c r="O99" s="16"/>
      <c r="P99" s="15"/>
      <c r="Q99" s="17"/>
      <c r="R99" s="15"/>
      <c r="S99" s="16">
        <f t="shared" si="10"/>
        <v>0</v>
      </c>
      <c r="T99" s="18" t="b">
        <f t="shared" si="11"/>
        <v>1</v>
      </c>
      <c r="U99" s="18" t="b">
        <f t="shared" si="12"/>
        <v>1</v>
      </c>
      <c r="V99" s="15" t="b">
        <f t="shared" si="13"/>
        <v>0</v>
      </c>
      <c r="W99" s="15" t="b">
        <f t="shared" si="14"/>
        <v>1</v>
      </c>
      <c r="X99" s="15" t="b">
        <f t="shared" si="15"/>
        <v>1</v>
      </c>
      <c r="Y99" s="15" t="b">
        <f t="shared" si="16"/>
        <v>1</v>
      </c>
      <c r="Z99" s="15" t="b">
        <f t="shared" si="17"/>
        <v>0</v>
      </c>
    </row>
    <row r="100" spans="1:26" x14ac:dyDescent="0.2">
      <c r="A100" s="14">
        <f t="shared" si="9"/>
        <v>98</v>
      </c>
      <c r="B100" s="69"/>
      <c r="C100" s="19"/>
      <c r="D100" s="20"/>
      <c r="E100" s="20"/>
      <c r="F100" s="69"/>
      <c r="G100" s="15"/>
      <c r="H100" s="15"/>
      <c r="I100" s="15"/>
      <c r="J100" s="16"/>
      <c r="K100" s="15"/>
      <c r="L100" s="15"/>
      <c r="M100" s="15"/>
      <c r="N100" s="17"/>
      <c r="O100" s="16"/>
      <c r="P100" s="15"/>
      <c r="Q100" s="17"/>
      <c r="R100" s="15"/>
      <c r="S100" s="16">
        <f t="shared" si="10"/>
        <v>0</v>
      </c>
      <c r="T100" s="18" t="b">
        <f t="shared" si="11"/>
        <v>1</v>
      </c>
      <c r="U100" s="18" t="b">
        <f t="shared" si="12"/>
        <v>1</v>
      </c>
      <c r="V100" s="15" t="b">
        <f t="shared" si="13"/>
        <v>0</v>
      </c>
      <c r="W100" s="15" t="b">
        <f t="shared" si="14"/>
        <v>1</v>
      </c>
      <c r="X100" s="15" t="b">
        <f t="shared" si="15"/>
        <v>1</v>
      </c>
      <c r="Y100" s="15" t="b">
        <f t="shared" si="16"/>
        <v>1</v>
      </c>
      <c r="Z100" s="15" t="b">
        <f t="shared" si="17"/>
        <v>0</v>
      </c>
    </row>
    <row r="101" spans="1:26" x14ac:dyDescent="0.2">
      <c r="A101" s="14">
        <f t="shared" si="9"/>
        <v>99</v>
      </c>
      <c r="B101" s="69"/>
      <c r="C101" s="19"/>
      <c r="D101" s="20"/>
      <c r="E101" s="20"/>
      <c r="F101" s="69"/>
      <c r="G101" s="15"/>
      <c r="H101" s="15"/>
      <c r="I101" s="15"/>
      <c r="J101" s="16"/>
      <c r="K101" s="15"/>
      <c r="L101" s="15"/>
      <c r="M101" s="15"/>
      <c r="N101" s="17"/>
      <c r="O101" s="16"/>
      <c r="P101" s="15"/>
      <c r="Q101" s="17"/>
      <c r="R101" s="15"/>
      <c r="S101" s="16">
        <f t="shared" si="10"/>
        <v>0</v>
      </c>
      <c r="T101" s="18" t="b">
        <f t="shared" si="11"/>
        <v>1</v>
      </c>
      <c r="U101" s="18" t="b">
        <f t="shared" si="12"/>
        <v>1</v>
      </c>
      <c r="V101" s="15" t="b">
        <f t="shared" si="13"/>
        <v>0</v>
      </c>
      <c r="W101" s="15" t="b">
        <f t="shared" si="14"/>
        <v>1</v>
      </c>
      <c r="X101" s="15" t="b">
        <f t="shared" si="15"/>
        <v>1</v>
      </c>
      <c r="Y101" s="15" t="b">
        <f t="shared" si="16"/>
        <v>1</v>
      </c>
      <c r="Z101" s="15" t="b">
        <f t="shared" si="17"/>
        <v>0</v>
      </c>
    </row>
    <row r="102" spans="1:26" x14ac:dyDescent="0.2">
      <c r="A102" s="14">
        <f t="shared" si="9"/>
        <v>100</v>
      </c>
      <c r="B102" s="69"/>
      <c r="C102" s="19"/>
      <c r="D102" s="20"/>
      <c r="E102" s="20"/>
      <c r="F102" s="69"/>
      <c r="G102" s="15"/>
      <c r="H102" s="15"/>
      <c r="I102" s="15"/>
      <c r="J102" s="16"/>
      <c r="K102" s="15"/>
      <c r="L102" s="15"/>
      <c r="M102" s="15"/>
      <c r="N102" s="17"/>
      <c r="O102" s="16"/>
      <c r="P102" s="15"/>
      <c r="Q102" s="17"/>
      <c r="R102" s="15"/>
      <c r="S102" s="16">
        <f t="shared" si="10"/>
        <v>0</v>
      </c>
      <c r="T102" s="18" t="b">
        <f t="shared" si="11"/>
        <v>1</v>
      </c>
      <c r="U102" s="18" t="b">
        <f t="shared" si="12"/>
        <v>1</v>
      </c>
      <c r="V102" s="15" t="b">
        <f t="shared" si="13"/>
        <v>0</v>
      </c>
      <c r="W102" s="15" t="b">
        <f t="shared" si="14"/>
        <v>1</v>
      </c>
      <c r="X102" s="15" t="b">
        <f t="shared" si="15"/>
        <v>1</v>
      </c>
      <c r="Y102" s="15" t="b">
        <f t="shared" si="16"/>
        <v>1</v>
      </c>
      <c r="Z102" s="15" t="b">
        <f t="shared" si="17"/>
        <v>0</v>
      </c>
    </row>
    <row r="103" spans="1:26" x14ac:dyDescent="0.2">
      <c r="A103" s="14">
        <f t="shared" si="9"/>
        <v>101</v>
      </c>
      <c r="B103" s="69"/>
      <c r="C103" s="19"/>
      <c r="D103" s="20"/>
      <c r="E103" s="20"/>
      <c r="F103" s="69"/>
      <c r="G103" s="15"/>
      <c r="H103" s="15"/>
      <c r="I103" s="15"/>
      <c r="J103" s="16"/>
      <c r="K103" s="15"/>
      <c r="L103" s="15"/>
      <c r="M103" s="15"/>
      <c r="N103" s="17"/>
      <c r="O103" s="16"/>
      <c r="P103" s="15"/>
      <c r="Q103" s="17"/>
      <c r="R103" s="15"/>
      <c r="S103" s="16">
        <f t="shared" si="10"/>
        <v>0</v>
      </c>
      <c r="T103" s="18" t="b">
        <f t="shared" si="11"/>
        <v>1</v>
      </c>
      <c r="U103" s="18" t="b">
        <f t="shared" si="12"/>
        <v>1</v>
      </c>
      <c r="V103" s="15" t="b">
        <f t="shared" si="13"/>
        <v>0</v>
      </c>
      <c r="W103" s="15" t="b">
        <f t="shared" si="14"/>
        <v>1</v>
      </c>
      <c r="X103" s="15" t="b">
        <f t="shared" si="15"/>
        <v>1</v>
      </c>
      <c r="Y103" s="15" t="b">
        <f t="shared" si="16"/>
        <v>1</v>
      </c>
      <c r="Z103" s="15" t="b">
        <f t="shared" si="17"/>
        <v>0</v>
      </c>
    </row>
    <row r="104" spans="1:26" x14ac:dyDescent="0.2">
      <c r="A104" s="14">
        <f t="shared" si="9"/>
        <v>102</v>
      </c>
      <c r="B104" s="69"/>
      <c r="C104" s="19"/>
      <c r="D104" s="20"/>
      <c r="E104" s="20"/>
      <c r="F104" s="69"/>
      <c r="G104" s="15"/>
      <c r="H104" s="15"/>
      <c r="I104" s="15"/>
      <c r="J104" s="16"/>
      <c r="K104" s="15"/>
      <c r="L104" s="15"/>
      <c r="M104" s="15"/>
      <c r="N104" s="17"/>
      <c r="O104" s="16"/>
      <c r="P104" s="15"/>
      <c r="Q104" s="17"/>
      <c r="R104" s="15"/>
      <c r="S104" s="16">
        <f t="shared" si="10"/>
        <v>0</v>
      </c>
      <c r="T104" s="18" t="b">
        <f t="shared" si="11"/>
        <v>1</v>
      </c>
      <c r="U104" s="18" t="b">
        <f t="shared" si="12"/>
        <v>1</v>
      </c>
      <c r="V104" s="15" t="b">
        <f t="shared" si="13"/>
        <v>0</v>
      </c>
      <c r="W104" s="15" t="b">
        <f t="shared" si="14"/>
        <v>1</v>
      </c>
      <c r="X104" s="15" t="b">
        <f t="shared" si="15"/>
        <v>1</v>
      </c>
      <c r="Y104" s="15" t="b">
        <f t="shared" si="16"/>
        <v>1</v>
      </c>
      <c r="Z104" s="15" t="b">
        <f t="shared" si="17"/>
        <v>0</v>
      </c>
    </row>
    <row r="105" spans="1:26" x14ac:dyDescent="0.2">
      <c r="A105" s="14">
        <f t="shared" si="9"/>
        <v>103</v>
      </c>
      <c r="B105" s="69"/>
      <c r="C105" s="19"/>
      <c r="D105" s="20"/>
      <c r="E105" s="20"/>
      <c r="F105" s="69"/>
      <c r="G105" s="15"/>
      <c r="H105" s="15"/>
      <c r="I105" s="15"/>
      <c r="J105" s="16"/>
      <c r="K105" s="15"/>
      <c r="L105" s="15"/>
      <c r="M105" s="15"/>
      <c r="N105" s="17"/>
      <c r="O105" s="16"/>
      <c r="P105" s="15"/>
      <c r="Q105" s="17"/>
      <c r="R105" s="15"/>
      <c r="S105" s="16">
        <f t="shared" si="10"/>
        <v>0</v>
      </c>
      <c r="T105" s="18" t="b">
        <f t="shared" si="11"/>
        <v>1</v>
      </c>
      <c r="U105" s="18" t="b">
        <f t="shared" si="12"/>
        <v>1</v>
      </c>
      <c r="V105" s="15" t="b">
        <f t="shared" si="13"/>
        <v>0</v>
      </c>
      <c r="W105" s="15" t="b">
        <f t="shared" si="14"/>
        <v>1</v>
      </c>
      <c r="X105" s="15" t="b">
        <f t="shared" si="15"/>
        <v>1</v>
      </c>
      <c r="Y105" s="15" t="b">
        <f t="shared" si="16"/>
        <v>1</v>
      </c>
      <c r="Z105" s="15" t="b">
        <f t="shared" si="17"/>
        <v>0</v>
      </c>
    </row>
    <row r="106" spans="1:26" x14ac:dyDescent="0.2">
      <c r="A106" s="14">
        <f t="shared" si="9"/>
        <v>104</v>
      </c>
      <c r="B106" s="69"/>
      <c r="C106" s="19"/>
      <c r="D106" s="20"/>
      <c r="E106" s="20"/>
      <c r="F106" s="69"/>
      <c r="G106" s="15"/>
      <c r="H106" s="15"/>
      <c r="I106" s="15"/>
      <c r="J106" s="16"/>
      <c r="K106" s="15"/>
      <c r="L106" s="15"/>
      <c r="M106" s="15"/>
      <c r="N106" s="17"/>
      <c r="O106" s="16"/>
      <c r="P106" s="15"/>
      <c r="Q106" s="17"/>
      <c r="R106" s="15"/>
      <c r="S106" s="16">
        <f t="shared" si="10"/>
        <v>0</v>
      </c>
      <c r="T106" s="18" t="b">
        <f t="shared" si="11"/>
        <v>1</v>
      </c>
      <c r="U106" s="18" t="b">
        <f t="shared" si="12"/>
        <v>1</v>
      </c>
      <c r="V106" s="15" t="b">
        <f t="shared" si="13"/>
        <v>0</v>
      </c>
      <c r="W106" s="15" t="b">
        <f t="shared" si="14"/>
        <v>1</v>
      </c>
      <c r="X106" s="15" t="b">
        <f t="shared" si="15"/>
        <v>1</v>
      </c>
      <c r="Y106" s="15" t="b">
        <f t="shared" si="16"/>
        <v>1</v>
      </c>
      <c r="Z106" s="15" t="b">
        <f t="shared" si="17"/>
        <v>0</v>
      </c>
    </row>
    <row r="107" spans="1:26" x14ac:dyDescent="0.2">
      <c r="A107" s="14">
        <f t="shared" si="9"/>
        <v>105</v>
      </c>
      <c r="B107" s="69"/>
      <c r="C107" s="19"/>
      <c r="D107" s="20"/>
      <c r="E107" s="20"/>
      <c r="F107" s="69"/>
      <c r="G107" s="15"/>
      <c r="H107" s="15"/>
      <c r="I107" s="15"/>
      <c r="J107" s="16"/>
      <c r="K107" s="15"/>
      <c r="L107" s="15"/>
      <c r="M107" s="15"/>
      <c r="N107" s="17"/>
      <c r="O107" s="16"/>
      <c r="P107" s="15"/>
      <c r="Q107" s="17"/>
      <c r="R107" s="15"/>
      <c r="S107" s="16">
        <f t="shared" si="10"/>
        <v>0</v>
      </c>
      <c r="T107" s="18" t="b">
        <f t="shared" si="11"/>
        <v>1</v>
      </c>
      <c r="U107" s="18" t="b">
        <f t="shared" si="12"/>
        <v>1</v>
      </c>
      <c r="V107" s="15" t="b">
        <f t="shared" si="13"/>
        <v>0</v>
      </c>
      <c r="W107" s="15" t="b">
        <f t="shared" si="14"/>
        <v>1</v>
      </c>
      <c r="X107" s="15" t="b">
        <f t="shared" si="15"/>
        <v>1</v>
      </c>
      <c r="Y107" s="15" t="b">
        <f t="shared" si="16"/>
        <v>1</v>
      </c>
      <c r="Z107" s="15" t="b">
        <f t="shared" si="17"/>
        <v>0</v>
      </c>
    </row>
    <row r="108" spans="1:26" x14ac:dyDescent="0.2">
      <c r="A108" s="14">
        <f t="shared" si="9"/>
        <v>106</v>
      </c>
      <c r="B108" s="69"/>
      <c r="C108" s="19"/>
      <c r="D108" s="20"/>
      <c r="E108" s="20"/>
      <c r="F108" s="69"/>
      <c r="G108" s="15"/>
      <c r="H108" s="15"/>
      <c r="I108" s="15"/>
      <c r="J108" s="16"/>
      <c r="K108" s="15"/>
      <c r="L108" s="15"/>
      <c r="M108" s="15"/>
      <c r="N108" s="17"/>
      <c r="O108" s="16"/>
      <c r="P108" s="15"/>
      <c r="Q108" s="17"/>
      <c r="R108" s="15"/>
      <c r="S108" s="16">
        <f t="shared" si="10"/>
        <v>0</v>
      </c>
      <c r="T108" s="18" t="b">
        <f t="shared" si="11"/>
        <v>1</v>
      </c>
      <c r="U108" s="18" t="b">
        <f t="shared" si="12"/>
        <v>1</v>
      </c>
      <c r="V108" s="15" t="b">
        <f t="shared" si="13"/>
        <v>0</v>
      </c>
      <c r="W108" s="15" t="b">
        <f t="shared" si="14"/>
        <v>1</v>
      </c>
      <c r="X108" s="15" t="b">
        <f t="shared" si="15"/>
        <v>1</v>
      </c>
      <c r="Y108" s="15" t="b">
        <f t="shared" si="16"/>
        <v>1</v>
      </c>
      <c r="Z108" s="15" t="b">
        <f t="shared" si="17"/>
        <v>0</v>
      </c>
    </row>
    <row r="109" spans="1:26" x14ac:dyDescent="0.2">
      <c r="A109" s="14">
        <f t="shared" si="9"/>
        <v>107</v>
      </c>
      <c r="B109" s="69"/>
      <c r="C109" s="19"/>
      <c r="D109" s="20"/>
      <c r="E109" s="20"/>
      <c r="F109" s="69"/>
      <c r="G109" s="15"/>
      <c r="H109" s="15"/>
      <c r="I109" s="15"/>
      <c r="J109" s="16"/>
      <c r="K109" s="15"/>
      <c r="L109" s="15"/>
      <c r="M109" s="15"/>
      <c r="N109" s="17"/>
      <c r="O109" s="16"/>
      <c r="P109" s="15"/>
      <c r="Q109" s="17"/>
      <c r="R109" s="15"/>
      <c r="S109" s="16">
        <f t="shared" si="10"/>
        <v>0</v>
      </c>
      <c r="T109" s="18" t="b">
        <f t="shared" si="11"/>
        <v>1</v>
      </c>
      <c r="U109" s="18" t="b">
        <f t="shared" si="12"/>
        <v>1</v>
      </c>
      <c r="V109" s="15" t="b">
        <f t="shared" si="13"/>
        <v>0</v>
      </c>
      <c r="W109" s="15" t="b">
        <f t="shared" si="14"/>
        <v>1</v>
      </c>
      <c r="X109" s="15" t="b">
        <f t="shared" si="15"/>
        <v>1</v>
      </c>
      <c r="Y109" s="15" t="b">
        <f t="shared" si="16"/>
        <v>1</v>
      </c>
      <c r="Z109" s="15" t="b">
        <f t="shared" si="17"/>
        <v>0</v>
      </c>
    </row>
    <row r="110" spans="1:26" x14ac:dyDescent="0.2">
      <c r="A110" s="14">
        <f t="shared" si="9"/>
        <v>108</v>
      </c>
      <c r="B110" s="69"/>
      <c r="C110" s="21"/>
      <c r="D110" s="22"/>
      <c r="E110" s="22"/>
      <c r="F110" s="69"/>
      <c r="G110" s="15"/>
      <c r="H110" s="15"/>
      <c r="I110" s="15"/>
      <c r="J110" s="16"/>
      <c r="K110" s="15"/>
      <c r="L110" s="15"/>
      <c r="M110" s="15"/>
      <c r="N110" s="17"/>
      <c r="O110" s="16"/>
      <c r="P110" s="15"/>
      <c r="Q110" s="17"/>
      <c r="R110" s="15"/>
      <c r="S110" s="16">
        <f t="shared" si="10"/>
        <v>0</v>
      </c>
      <c r="T110" s="18" t="b">
        <f t="shared" si="11"/>
        <v>1</v>
      </c>
      <c r="U110" s="18" t="b">
        <f t="shared" si="12"/>
        <v>1</v>
      </c>
      <c r="V110" s="15" t="b">
        <f t="shared" si="13"/>
        <v>0</v>
      </c>
      <c r="W110" s="15" t="b">
        <f t="shared" si="14"/>
        <v>1</v>
      </c>
      <c r="X110" s="15" t="b">
        <f t="shared" si="15"/>
        <v>1</v>
      </c>
      <c r="Y110" s="15" t="b">
        <f t="shared" si="16"/>
        <v>1</v>
      </c>
      <c r="Z110" s="15" t="b">
        <f t="shared" si="17"/>
        <v>0</v>
      </c>
    </row>
    <row r="111" spans="1:26" x14ac:dyDescent="0.2">
      <c r="A111" s="14">
        <f t="shared" si="9"/>
        <v>109</v>
      </c>
      <c r="B111" s="69"/>
      <c r="C111" s="19"/>
      <c r="D111" s="20"/>
      <c r="E111" s="20"/>
      <c r="F111" s="69"/>
      <c r="G111" s="15"/>
      <c r="H111" s="15"/>
      <c r="I111" s="15"/>
      <c r="J111" s="16"/>
      <c r="K111" s="15"/>
      <c r="L111" s="15"/>
      <c r="M111" s="15"/>
      <c r="N111" s="17"/>
      <c r="O111" s="16"/>
      <c r="P111" s="15"/>
      <c r="Q111" s="17"/>
      <c r="R111" s="15"/>
      <c r="S111" s="16">
        <f t="shared" si="10"/>
        <v>0</v>
      </c>
      <c r="T111" s="18" t="b">
        <f t="shared" si="11"/>
        <v>1</v>
      </c>
      <c r="U111" s="18" t="b">
        <f t="shared" si="12"/>
        <v>1</v>
      </c>
      <c r="V111" s="15" t="b">
        <f t="shared" si="13"/>
        <v>0</v>
      </c>
      <c r="W111" s="15" t="b">
        <f t="shared" si="14"/>
        <v>1</v>
      </c>
      <c r="X111" s="15" t="b">
        <f t="shared" si="15"/>
        <v>1</v>
      </c>
      <c r="Y111" s="15" t="b">
        <f t="shared" si="16"/>
        <v>1</v>
      </c>
      <c r="Z111" s="15" t="b">
        <f t="shared" si="17"/>
        <v>0</v>
      </c>
    </row>
    <row r="112" spans="1:26" x14ac:dyDescent="0.2">
      <c r="A112" s="14">
        <f t="shared" si="9"/>
        <v>110</v>
      </c>
      <c r="B112" s="69"/>
      <c r="C112" s="21"/>
      <c r="D112" s="22"/>
      <c r="E112" s="22"/>
      <c r="F112" s="69"/>
      <c r="G112" s="15"/>
      <c r="H112" s="15"/>
      <c r="I112" s="15"/>
      <c r="J112" s="16"/>
      <c r="K112" s="15"/>
      <c r="L112" s="15"/>
      <c r="M112" s="15"/>
      <c r="N112" s="17"/>
      <c r="O112" s="16"/>
      <c r="P112" s="15"/>
      <c r="Q112" s="17"/>
      <c r="R112" s="15"/>
      <c r="S112" s="16">
        <f t="shared" si="10"/>
        <v>0</v>
      </c>
      <c r="T112" s="18" t="b">
        <f t="shared" si="11"/>
        <v>1</v>
      </c>
      <c r="U112" s="18" t="b">
        <f t="shared" si="12"/>
        <v>1</v>
      </c>
      <c r="V112" s="15" t="b">
        <f t="shared" si="13"/>
        <v>0</v>
      </c>
      <c r="W112" s="15" t="b">
        <f t="shared" si="14"/>
        <v>1</v>
      </c>
      <c r="X112" s="15" t="b">
        <f t="shared" si="15"/>
        <v>1</v>
      </c>
      <c r="Y112" s="15" t="b">
        <f t="shared" si="16"/>
        <v>1</v>
      </c>
      <c r="Z112" s="15" t="b">
        <f t="shared" si="17"/>
        <v>0</v>
      </c>
    </row>
    <row r="113" spans="1:26" x14ac:dyDescent="0.2">
      <c r="A113" s="14">
        <f t="shared" si="9"/>
        <v>111</v>
      </c>
      <c r="B113" s="69"/>
      <c r="C113" s="19"/>
      <c r="D113" s="20"/>
      <c r="E113" s="20"/>
      <c r="F113" s="69"/>
      <c r="G113" s="15"/>
      <c r="H113" s="15"/>
      <c r="I113" s="15"/>
      <c r="J113" s="16"/>
      <c r="K113" s="15"/>
      <c r="L113" s="15"/>
      <c r="M113" s="15"/>
      <c r="N113" s="17"/>
      <c r="O113" s="16"/>
      <c r="P113" s="15"/>
      <c r="Q113" s="17"/>
      <c r="R113" s="15"/>
      <c r="S113" s="16">
        <f t="shared" si="10"/>
        <v>0</v>
      </c>
      <c r="T113" s="18" t="b">
        <f t="shared" si="11"/>
        <v>1</v>
      </c>
      <c r="U113" s="18" t="b">
        <f t="shared" si="12"/>
        <v>1</v>
      </c>
      <c r="V113" s="15" t="b">
        <f t="shared" si="13"/>
        <v>0</v>
      </c>
      <c r="W113" s="15" t="b">
        <f t="shared" si="14"/>
        <v>1</v>
      </c>
      <c r="X113" s="15" t="b">
        <f t="shared" si="15"/>
        <v>1</v>
      </c>
      <c r="Y113" s="15" t="b">
        <f t="shared" si="16"/>
        <v>1</v>
      </c>
      <c r="Z113" s="15" t="b">
        <f t="shared" si="17"/>
        <v>0</v>
      </c>
    </row>
    <row r="114" spans="1:26" x14ac:dyDescent="0.2">
      <c r="A114" s="14">
        <f t="shared" si="9"/>
        <v>112</v>
      </c>
      <c r="B114" s="69"/>
      <c r="C114" s="19"/>
      <c r="D114" s="20"/>
      <c r="E114" s="20"/>
      <c r="F114" s="69"/>
      <c r="G114" s="15"/>
      <c r="H114" s="15"/>
      <c r="I114" s="15"/>
      <c r="J114" s="16"/>
      <c r="K114" s="15"/>
      <c r="L114" s="15"/>
      <c r="M114" s="15"/>
      <c r="N114" s="17"/>
      <c r="O114" s="16"/>
      <c r="P114" s="15"/>
      <c r="Q114" s="17"/>
      <c r="R114" s="15"/>
      <c r="S114" s="16">
        <f t="shared" si="10"/>
        <v>0</v>
      </c>
      <c r="T114" s="18" t="b">
        <f t="shared" si="11"/>
        <v>1</v>
      </c>
      <c r="U114" s="18" t="b">
        <f t="shared" si="12"/>
        <v>1</v>
      </c>
      <c r="V114" s="15" t="b">
        <f t="shared" si="13"/>
        <v>0</v>
      </c>
      <c r="W114" s="15" t="b">
        <f t="shared" si="14"/>
        <v>1</v>
      </c>
      <c r="X114" s="15" t="b">
        <f t="shared" si="15"/>
        <v>1</v>
      </c>
      <c r="Y114" s="15" t="b">
        <f t="shared" si="16"/>
        <v>1</v>
      </c>
      <c r="Z114" s="15" t="b">
        <f t="shared" si="17"/>
        <v>0</v>
      </c>
    </row>
    <row r="115" spans="1:26" x14ac:dyDescent="0.2">
      <c r="A115" s="14">
        <f t="shared" si="9"/>
        <v>113</v>
      </c>
      <c r="B115" s="69"/>
      <c r="C115" s="19"/>
      <c r="D115" s="20"/>
      <c r="E115" s="20"/>
      <c r="F115" s="69"/>
      <c r="G115" s="15"/>
      <c r="H115" s="15"/>
      <c r="I115" s="15"/>
      <c r="J115" s="16"/>
      <c r="K115" s="15"/>
      <c r="L115" s="15"/>
      <c r="M115" s="15"/>
      <c r="N115" s="17"/>
      <c r="O115" s="16"/>
      <c r="P115" s="15"/>
      <c r="Q115" s="17"/>
      <c r="R115" s="15"/>
      <c r="S115" s="16">
        <f t="shared" si="10"/>
        <v>0</v>
      </c>
      <c r="T115" s="18" t="b">
        <f t="shared" si="11"/>
        <v>1</v>
      </c>
      <c r="U115" s="18" t="b">
        <f t="shared" si="12"/>
        <v>1</v>
      </c>
      <c r="V115" s="15" t="b">
        <f t="shared" si="13"/>
        <v>0</v>
      </c>
      <c r="W115" s="15" t="b">
        <f t="shared" si="14"/>
        <v>1</v>
      </c>
      <c r="X115" s="15" t="b">
        <f t="shared" si="15"/>
        <v>1</v>
      </c>
      <c r="Y115" s="15" t="b">
        <f t="shared" si="16"/>
        <v>1</v>
      </c>
      <c r="Z115" s="15" t="b">
        <f t="shared" si="17"/>
        <v>0</v>
      </c>
    </row>
    <row r="116" spans="1:26" x14ac:dyDescent="0.2">
      <c r="A116" s="14">
        <f t="shared" si="9"/>
        <v>114</v>
      </c>
      <c r="B116" s="69"/>
      <c r="C116" s="19"/>
      <c r="D116" s="20"/>
      <c r="E116" s="20"/>
      <c r="F116" s="69"/>
      <c r="G116" s="15"/>
      <c r="H116" s="15"/>
      <c r="I116" s="15"/>
      <c r="J116" s="16"/>
      <c r="K116" s="15"/>
      <c r="L116" s="15"/>
      <c r="M116" s="15"/>
      <c r="N116" s="17"/>
      <c r="O116" s="16"/>
      <c r="P116" s="15"/>
      <c r="Q116" s="17"/>
      <c r="R116" s="15"/>
      <c r="S116" s="16">
        <f t="shared" si="10"/>
        <v>0</v>
      </c>
      <c r="T116" s="18" t="b">
        <f t="shared" si="11"/>
        <v>1</v>
      </c>
      <c r="U116" s="18" t="b">
        <f t="shared" si="12"/>
        <v>1</v>
      </c>
      <c r="V116" s="15" t="b">
        <f t="shared" si="13"/>
        <v>0</v>
      </c>
      <c r="W116" s="15" t="b">
        <f t="shared" si="14"/>
        <v>1</v>
      </c>
      <c r="X116" s="15" t="b">
        <f t="shared" si="15"/>
        <v>1</v>
      </c>
      <c r="Y116" s="15" t="b">
        <f t="shared" si="16"/>
        <v>1</v>
      </c>
      <c r="Z116" s="15" t="b">
        <f t="shared" si="17"/>
        <v>0</v>
      </c>
    </row>
    <row r="117" spans="1:26" x14ac:dyDescent="0.2">
      <c r="A117" s="14">
        <f t="shared" si="9"/>
        <v>115</v>
      </c>
      <c r="B117" s="69"/>
      <c r="C117" s="19"/>
      <c r="D117" s="20"/>
      <c r="E117" s="20"/>
      <c r="F117" s="69"/>
      <c r="G117" s="15"/>
      <c r="H117" s="15"/>
      <c r="I117" s="15"/>
      <c r="J117" s="16"/>
      <c r="K117" s="15"/>
      <c r="L117" s="15"/>
      <c r="M117" s="15"/>
      <c r="N117" s="17"/>
      <c r="O117" s="16"/>
      <c r="P117" s="15"/>
      <c r="Q117" s="17"/>
      <c r="R117" s="15"/>
      <c r="S117" s="16">
        <f t="shared" si="10"/>
        <v>0</v>
      </c>
      <c r="T117" s="18" t="b">
        <f t="shared" si="11"/>
        <v>1</v>
      </c>
      <c r="U117" s="18" t="b">
        <f t="shared" si="12"/>
        <v>1</v>
      </c>
      <c r="V117" s="15" t="b">
        <f t="shared" si="13"/>
        <v>0</v>
      </c>
      <c r="W117" s="15" t="b">
        <f t="shared" si="14"/>
        <v>1</v>
      </c>
      <c r="X117" s="15" t="b">
        <f t="shared" si="15"/>
        <v>1</v>
      </c>
      <c r="Y117" s="15" t="b">
        <f t="shared" si="16"/>
        <v>1</v>
      </c>
      <c r="Z117" s="15" t="b">
        <f t="shared" si="17"/>
        <v>0</v>
      </c>
    </row>
    <row r="118" spans="1:26" x14ac:dyDescent="0.2">
      <c r="A118" s="14">
        <f t="shared" si="9"/>
        <v>116</v>
      </c>
      <c r="B118" s="69"/>
      <c r="C118" s="19"/>
      <c r="D118" s="20"/>
      <c r="E118" s="20"/>
      <c r="F118" s="69"/>
      <c r="G118" s="15"/>
      <c r="H118" s="15"/>
      <c r="I118" s="15"/>
      <c r="J118" s="16"/>
      <c r="K118" s="15"/>
      <c r="L118" s="15"/>
      <c r="M118" s="15"/>
      <c r="N118" s="17"/>
      <c r="O118" s="16"/>
      <c r="P118" s="15"/>
      <c r="Q118" s="17"/>
      <c r="R118" s="15"/>
      <c r="S118" s="16">
        <f t="shared" si="10"/>
        <v>0</v>
      </c>
      <c r="T118" s="18" t="b">
        <f t="shared" si="11"/>
        <v>1</v>
      </c>
      <c r="U118" s="18" t="b">
        <f t="shared" si="12"/>
        <v>1</v>
      </c>
      <c r="V118" s="15" t="b">
        <f t="shared" si="13"/>
        <v>0</v>
      </c>
      <c r="W118" s="15" t="b">
        <f t="shared" si="14"/>
        <v>1</v>
      </c>
      <c r="X118" s="15" t="b">
        <f t="shared" si="15"/>
        <v>1</v>
      </c>
      <c r="Y118" s="15" t="b">
        <f t="shared" si="16"/>
        <v>1</v>
      </c>
      <c r="Z118" s="15" t="b">
        <f t="shared" si="17"/>
        <v>0</v>
      </c>
    </row>
    <row r="119" spans="1:26" x14ac:dyDescent="0.2">
      <c r="A119" s="14">
        <f t="shared" si="9"/>
        <v>117</v>
      </c>
      <c r="B119" s="69"/>
      <c r="C119" s="19"/>
      <c r="D119" s="20"/>
      <c r="E119" s="20"/>
      <c r="F119" s="69"/>
      <c r="G119" s="15"/>
      <c r="H119" s="15"/>
      <c r="I119" s="15"/>
      <c r="J119" s="16"/>
      <c r="K119" s="15"/>
      <c r="L119" s="15"/>
      <c r="M119" s="15"/>
      <c r="N119" s="17"/>
      <c r="O119" s="16"/>
      <c r="P119" s="15"/>
      <c r="Q119" s="17"/>
      <c r="R119" s="15"/>
      <c r="S119" s="16">
        <f t="shared" si="10"/>
        <v>0</v>
      </c>
      <c r="T119" s="18" t="b">
        <f t="shared" si="11"/>
        <v>1</v>
      </c>
      <c r="U119" s="18" t="b">
        <f t="shared" si="12"/>
        <v>1</v>
      </c>
      <c r="V119" s="15" t="b">
        <f t="shared" si="13"/>
        <v>0</v>
      </c>
      <c r="W119" s="15" t="b">
        <f t="shared" si="14"/>
        <v>1</v>
      </c>
      <c r="X119" s="15" t="b">
        <f t="shared" si="15"/>
        <v>1</v>
      </c>
      <c r="Y119" s="15" t="b">
        <f t="shared" si="16"/>
        <v>1</v>
      </c>
      <c r="Z119" s="15" t="b">
        <f t="shared" si="17"/>
        <v>0</v>
      </c>
    </row>
    <row r="120" spans="1:26" x14ac:dyDescent="0.2">
      <c r="A120" s="14">
        <f t="shared" si="9"/>
        <v>118</v>
      </c>
      <c r="B120" s="69"/>
      <c r="C120" s="19"/>
      <c r="D120" s="20"/>
      <c r="E120" s="20"/>
      <c r="F120" s="69"/>
      <c r="G120" s="15"/>
      <c r="H120" s="15"/>
      <c r="I120" s="15"/>
      <c r="J120" s="16"/>
      <c r="K120" s="15"/>
      <c r="L120" s="15"/>
      <c r="M120" s="15"/>
      <c r="N120" s="17"/>
      <c r="O120" s="16"/>
      <c r="P120" s="15"/>
      <c r="Q120" s="17"/>
      <c r="R120" s="15"/>
      <c r="S120" s="16">
        <f t="shared" si="10"/>
        <v>0</v>
      </c>
      <c r="T120" s="18" t="b">
        <f t="shared" si="11"/>
        <v>1</v>
      </c>
      <c r="U120" s="18" t="b">
        <f t="shared" si="12"/>
        <v>1</v>
      </c>
      <c r="V120" s="15" t="b">
        <f t="shared" si="13"/>
        <v>0</v>
      </c>
      <c r="W120" s="15" t="b">
        <f t="shared" si="14"/>
        <v>1</v>
      </c>
      <c r="X120" s="15" t="b">
        <f t="shared" si="15"/>
        <v>1</v>
      </c>
      <c r="Y120" s="15" t="b">
        <f t="shared" si="16"/>
        <v>1</v>
      </c>
      <c r="Z120" s="15" t="b">
        <f t="shared" si="17"/>
        <v>0</v>
      </c>
    </row>
    <row r="121" spans="1:26" x14ac:dyDescent="0.2">
      <c r="A121" s="14">
        <f t="shared" si="9"/>
        <v>119</v>
      </c>
      <c r="B121" s="69"/>
      <c r="C121" s="19"/>
      <c r="D121" s="20"/>
      <c r="E121" s="20"/>
      <c r="F121" s="69"/>
      <c r="G121" s="15"/>
      <c r="H121" s="15"/>
      <c r="I121" s="15"/>
      <c r="J121" s="16"/>
      <c r="K121" s="15"/>
      <c r="L121" s="15"/>
      <c r="M121" s="15"/>
      <c r="N121" s="17"/>
      <c r="O121" s="16"/>
      <c r="P121" s="15"/>
      <c r="Q121" s="17"/>
      <c r="R121" s="15"/>
      <c r="S121" s="16">
        <f t="shared" si="10"/>
        <v>0</v>
      </c>
      <c r="T121" s="18" t="b">
        <f t="shared" si="11"/>
        <v>1</v>
      </c>
      <c r="U121" s="18" t="b">
        <f t="shared" si="12"/>
        <v>1</v>
      </c>
      <c r="V121" s="15" t="b">
        <f t="shared" si="13"/>
        <v>0</v>
      </c>
      <c r="W121" s="15" t="b">
        <f t="shared" si="14"/>
        <v>1</v>
      </c>
      <c r="X121" s="15" t="b">
        <f t="shared" si="15"/>
        <v>1</v>
      </c>
      <c r="Y121" s="15" t="b">
        <f t="shared" si="16"/>
        <v>1</v>
      </c>
      <c r="Z121" s="15" t="b">
        <f t="shared" si="17"/>
        <v>0</v>
      </c>
    </row>
    <row r="122" spans="1:26" x14ac:dyDescent="0.2">
      <c r="A122" s="14">
        <f t="shared" si="9"/>
        <v>120</v>
      </c>
      <c r="B122" s="69"/>
      <c r="C122" s="19"/>
      <c r="D122" s="20"/>
      <c r="E122" s="20"/>
      <c r="F122" s="69"/>
      <c r="G122" s="15"/>
      <c r="H122" s="15"/>
      <c r="I122" s="15"/>
      <c r="J122" s="16"/>
      <c r="K122" s="15"/>
      <c r="L122" s="15"/>
      <c r="M122" s="15"/>
      <c r="N122" s="17"/>
      <c r="O122" s="16"/>
      <c r="P122" s="15"/>
      <c r="Q122" s="17"/>
      <c r="R122" s="15"/>
      <c r="S122" s="16">
        <f t="shared" si="10"/>
        <v>0</v>
      </c>
      <c r="T122" s="18" t="b">
        <f t="shared" si="11"/>
        <v>1</v>
      </c>
      <c r="U122" s="18" t="b">
        <f t="shared" si="12"/>
        <v>1</v>
      </c>
      <c r="V122" s="15" t="b">
        <f t="shared" si="13"/>
        <v>0</v>
      </c>
      <c r="W122" s="15" t="b">
        <f t="shared" si="14"/>
        <v>1</v>
      </c>
      <c r="X122" s="15" t="b">
        <f t="shared" si="15"/>
        <v>1</v>
      </c>
      <c r="Y122" s="15" t="b">
        <f t="shared" si="16"/>
        <v>1</v>
      </c>
      <c r="Z122" s="15" t="b">
        <f t="shared" si="17"/>
        <v>0</v>
      </c>
    </row>
    <row r="123" spans="1:26" x14ac:dyDescent="0.2">
      <c r="A123" s="14">
        <f t="shared" si="9"/>
        <v>121</v>
      </c>
      <c r="B123" s="69"/>
      <c r="C123" s="19"/>
      <c r="D123" s="20"/>
      <c r="E123" s="20"/>
      <c r="F123" s="69"/>
      <c r="G123" s="15"/>
      <c r="H123" s="15"/>
      <c r="I123" s="15"/>
      <c r="J123" s="16"/>
      <c r="K123" s="15"/>
      <c r="L123" s="15"/>
      <c r="M123" s="15"/>
      <c r="N123" s="17"/>
      <c r="O123" s="16"/>
      <c r="P123" s="15"/>
      <c r="Q123" s="17"/>
      <c r="R123" s="15"/>
      <c r="S123" s="16">
        <f t="shared" si="10"/>
        <v>0</v>
      </c>
      <c r="T123" s="18" t="b">
        <f t="shared" si="11"/>
        <v>1</v>
      </c>
      <c r="U123" s="18" t="b">
        <f t="shared" si="12"/>
        <v>1</v>
      </c>
      <c r="V123" s="15" t="b">
        <f t="shared" si="13"/>
        <v>0</v>
      </c>
      <c r="W123" s="15" t="b">
        <f t="shared" si="14"/>
        <v>1</v>
      </c>
      <c r="X123" s="15" t="b">
        <f t="shared" si="15"/>
        <v>1</v>
      </c>
      <c r="Y123" s="15" t="b">
        <f t="shared" si="16"/>
        <v>1</v>
      </c>
      <c r="Z123" s="15" t="b">
        <f t="shared" si="17"/>
        <v>0</v>
      </c>
    </row>
    <row r="124" spans="1:26" x14ac:dyDescent="0.2">
      <c r="A124" s="14">
        <f t="shared" si="9"/>
        <v>122</v>
      </c>
      <c r="B124" s="69"/>
      <c r="C124" s="19"/>
      <c r="D124" s="20"/>
      <c r="E124" s="20"/>
      <c r="F124" s="69"/>
      <c r="G124" s="15"/>
      <c r="H124" s="15"/>
      <c r="I124" s="15"/>
      <c r="J124" s="16"/>
      <c r="K124" s="15"/>
      <c r="L124" s="15"/>
      <c r="M124" s="15"/>
      <c r="N124" s="17"/>
      <c r="O124" s="16"/>
      <c r="P124" s="15"/>
      <c r="Q124" s="17"/>
      <c r="R124" s="15"/>
      <c r="S124" s="16">
        <f t="shared" si="10"/>
        <v>0</v>
      </c>
      <c r="T124" s="18" t="b">
        <f t="shared" si="11"/>
        <v>1</v>
      </c>
      <c r="U124" s="18" t="b">
        <f t="shared" si="12"/>
        <v>1</v>
      </c>
      <c r="V124" s="15" t="b">
        <f t="shared" si="13"/>
        <v>0</v>
      </c>
      <c r="W124" s="15" t="b">
        <f t="shared" si="14"/>
        <v>1</v>
      </c>
      <c r="X124" s="15" t="b">
        <f t="shared" si="15"/>
        <v>1</v>
      </c>
      <c r="Y124" s="15" t="b">
        <f t="shared" si="16"/>
        <v>1</v>
      </c>
      <c r="Z124" s="15" t="b">
        <f t="shared" si="17"/>
        <v>0</v>
      </c>
    </row>
    <row r="125" spans="1:26" x14ac:dyDescent="0.2">
      <c r="A125" s="14">
        <f t="shared" si="9"/>
        <v>123</v>
      </c>
      <c r="B125" s="69"/>
      <c r="C125" s="19"/>
      <c r="D125" s="20"/>
      <c r="E125" s="20"/>
      <c r="F125" s="69"/>
      <c r="G125" s="15"/>
      <c r="H125" s="15"/>
      <c r="I125" s="15"/>
      <c r="J125" s="16"/>
      <c r="K125" s="15"/>
      <c r="L125" s="15"/>
      <c r="M125" s="15"/>
      <c r="N125" s="17"/>
      <c r="O125" s="16"/>
      <c r="P125" s="15"/>
      <c r="Q125" s="17"/>
      <c r="R125" s="15"/>
      <c r="S125" s="16">
        <f t="shared" si="10"/>
        <v>0</v>
      </c>
      <c r="T125" s="18" t="b">
        <f t="shared" si="11"/>
        <v>1</v>
      </c>
      <c r="U125" s="18" t="b">
        <f t="shared" si="12"/>
        <v>1</v>
      </c>
      <c r="V125" s="15" t="b">
        <f t="shared" si="13"/>
        <v>0</v>
      </c>
      <c r="W125" s="15" t="b">
        <f t="shared" si="14"/>
        <v>1</v>
      </c>
      <c r="X125" s="15" t="b">
        <f t="shared" si="15"/>
        <v>1</v>
      </c>
      <c r="Y125" s="15" t="b">
        <f t="shared" si="16"/>
        <v>1</v>
      </c>
      <c r="Z125" s="15" t="b">
        <f t="shared" si="17"/>
        <v>0</v>
      </c>
    </row>
    <row r="126" spans="1:26" x14ac:dyDescent="0.2">
      <c r="A126" s="14">
        <f t="shared" si="9"/>
        <v>124</v>
      </c>
      <c r="B126" s="69"/>
      <c r="C126" s="19"/>
      <c r="D126" s="20"/>
      <c r="E126" s="20"/>
      <c r="F126" s="69"/>
      <c r="G126" s="15"/>
      <c r="H126" s="15"/>
      <c r="I126" s="15"/>
      <c r="J126" s="16"/>
      <c r="K126" s="15"/>
      <c r="L126" s="15"/>
      <c r="M126" s="15"/>
      <c r="N126" s="17"/>
      <c r="O126" s="16"/>
      <c r="P126" s="15"/>
      <c r="Q126" s="17"/>
      <c r="R126" s="15"/>
      <c r="S126" s="16">
        <f t="shared" si="10"/>
        <v>0</v>
      </c>
      <c r="T126" s="18" t="b">
        <f t="shared" si="11"/>
        <v>1</v>
      </c>
      <c r="U126" s="18" t="b">
        <f t="shared" si="12"/>
        <v>1</v>
      </c>
      <c r="V126" s="15" t="b">
        <f t="shared" si="13"/>
        <v>0</v>
      </c>
      <c r="W126" s="15" t="b">
        <f t="shared" si="14"/>
        <v>1</v>
      </c>
      <c r="X126" s="15" t="b">
        <f t="shared" si="15"/>
        <v>1</v>
      </c>
      <c r="Y126" s="15" t="b">
        <f t="shared" si="16"/>
        <v>1</v>
      </c>
      <c r="Z126" s="15" t="b">
        <f t="shared" si="17"/>
        <v>0</v>
      </c>
    </row>
    <row r="127" spans="1:26" x14ac:dyDescent="0.2">
      <c r="A127" s="14">
        <f t="shared" si="9"/>
        <v>125</v>
      </c>
      <c r="B127" s="69"/>
      <c r="C127" s="19"/>
      <c r="D127" s="20"/>
      <c r="E127" s="20"/>
      <c r="F127" s="69"/>
      <c r="G127" s="15"/>
      <c r="H127" s="15"/>
      <c r="I127" s="15"/>
      <c r="J127" s="16"/>
      <c r="K127" s="15"/>
      <c r="L127" s="15"/>
      <c r="M127" s="15"/>
      <c r="N127" s="17"/>
      <c r="O127" s="16"/>
      <c r="P127" s="15"/>
      <c r="Q127" s="17"/>
      <c r="R127" s="15"/>
      <c r="S127" s="16">
        <f t="shared" si="10"/>
        <v>0</v>
      </c>
      <c r="T127" s="18" t="b">
        <f t="shared" si="11"/>
        <v>1</v>
      </c>
      <c r="U127" s="18" t="b">
        <f t="shared" si="12"/>
        <v>1</v>
      </c>
      <c r="V127" s="15" t="b">
        <f t="shared" si="13"/>
        <v>0</v>
      </c>
      <c r="W127" s="15" t="b">
        <f t="shared" si="14"/>
        <v>1</v>
      </c>
      <c r="X127" s="15" t="b">
        <f t="shared" si="15"/>
        <v>1</v>
      </c>
      <c r="Y127" s="15" t="b">
        <f t="shared" si="16"/>
        <v>1</v>
      </c>
      <c r="Z127" s="15" t="b">
        <f t="shared" si="17"/>
        <v>0</v>
      </c>
    </row>
    <row r="128" spans="1:26" x14ac:dyDescent="0.2">
      <c r="A128" s="14">
        <f t="shared" si="9"/>
        <v>126</v>
      </c>
      <c r="B128" s="69"/>
      <c r="C128" s="19"/>
      <c r="D128" s="20"/>
      <c r="E128" s="20"/>
      <c r="F128" s="69"/>
      <c r="G128" s="15"/>
      <c r="H128" s="15"/>
      <c r="I128" s="15"/>
      <c r="J128" s="16"/>
      <c r="K128" s="15"/>
      <c r="L128" s="15"/>
      <c r="M128" s="15"/>
      <c r="N128" s="17"/>
      <c r="O128" s="16"/>
      <c r="P128" s="15"/>
      <c r="Q128" s="17"/>
      <c r="R128" s="15"/>
      <c r="S128" s="16">
        <f t="shared" si="10"/>
        <v>0</v>
      </c>
      <c r="T128" s="18" t="b">
        <f t="shared" si="11"/>
        <v>1</v>
      </c>
      <c r="U128" s="18" t="b">
        <f t="shared" si="12"/>
        <v>1</v>
      </c>
      <c r="V128" s="15" t="b">
        <f t="shared" si="13"/>
        <v>0</v>
      </c>
      <c r="W128" s="15" t="b">
        <f t="shared" si="14"/>
        <v>1</v>
      </c>
      <c r="X128" s="15" t="b">
        <f t="shared" si="15"/>
        <v>1</v>
      </c>
      <c r="Y128" s="15" t="b">
        <f t="shared" si="16"/>
        <v>1</v>
      </c>
      <c r="Z128" s="15" t="b">
        <f t="shared" si="17"/>
        <v>0</v>
      </c>
    </row>
    <row r="129" spans="1:26" x14ac:dyDescent="0.2">
      <c r="A129" s="14">
        <f t="shared" si="9"/>
        <v>127</v>
      </c>
      <c r="B129" s="69"/>
      <c r="C129" s="19"/>
      <c r="D129" s="20"/>
      <c r="E129" s="20"/>
      <c r="F129" s="69"/>
      <c r="G129" s="15"/>
      <c r="H129" s="15"/>
      <c r="I129" s="15"/>
      <c r="J129" s="16"/>
      <c r="K129" s="15"/>
      <c r="L129" s="15"/>
      <c r="M129" s="15"/>
      <c r="N129" s="17"/>
      <c r="O129" s="16"/>
      <c r="P129" s="15"/>
      <c r="Q129" s="17"/>
      <c r="R129" s="15"/>
      <c r="S129" s="16">
        <f t="shared" si="10"/>
        <v>0</v>
      </c>
      <c r="T129" s="18" t="b">
        <f t="shared" si="11"/>
        <v>1</v>
      </c>
      <c r="U129" s="18" t="b">
        <f t="shared" si="12"/>
        <v>1</v>
      </c>
      <c r="V129" s="15" t="b">
        <f t="shared" si="13"/>
        <v>0</v>
      </c>
      <c r="W129" s="15" t="b">
        <f t="shared" si="14"/>
        <v>1</v>
      </c>
      <c r="X129" s="15" t="b">
        <f t="shared" si="15"/>
        <v>1</v>
      </c>
      <c r="Y129" s="15" t="b">
        <f t="shared" si="16"/>
        <v>1</v>
      </c>
      <c r="Z129" s="15" t="b">
        <f t="shared" si="17"/>
        <v>0</v>
      </c>
    </row>
    <row r="130" spans="1:26" x14ac:dyDescent="0.2">
      <c r="A130" s="14">
        <f t="shared" si="9"/>
        <v>128</v>
      </c>
      <c r="B130" s="69"/>
      <c r="C130" s="21"/>
      <c r="D130" s="22"/>
      <c r="E130" s="22"/>
      <c r="F130" s="69"/>
      <c r="G130" s="15"/>
      <c r="H130" s="15"/>
      <c r="I130" s="15"/>
      <c r="J130" s="16"/>
      <c r="K130" s="15"/>
      <c r="L130" s="15"/>
      <c r="M130" s="15"/>
      <c r="N130" s="17"/>
      <c r="O130" s="16"/>
      <c r="P130" s="15"/>
      <c r="Q130" s="17"/>
      <c r="R130" s="15"/>
      <c r="S130" s="16">
        <f t="shared" si="10"/>
        <v>0</v>
      </c>
      <c r="T130" s="18" t="b">
        <f t="shared" si="11"/>
        <v>1</v>
      </c>
      <c r="U130" s="18" t="b">
        <f t="shared" si="12"/>
        <v>1</v>
      </c>
      <c r="V130" s="15" t="b">
        <f t="shared" si="13"/>
        <v>0</v>
      </c>
      <c r="W130" s="15" t="b">
        <f t="shared" si="14"/>
        <v>1</v>
      </c>
      <c r="X130" s="15" t="b">
        <f t="shared" si="15"/>
        <v>1</v>
      </c>
      <c r="Y130" s="15" t="b">
        <f t="shared" si="16"/>
        <v>1</v>
      </c>
      <c r="Z130" s="15" t="b">
        <f t="shared" si="17"/>
        <v>0</v>
      </c>
    </row>
    <row r="131" spans="1:26" x14ac:dyDescent="0.2">
      <c r="A131" s="14">
        <f t="shared" ref="A131:A194" si="18">A130+1</f>
        <v>129</v>
      </c>
      <c r="B131" s="69"/>
      <c r="C131" s="19"/>
      <c r="D131" s="20"/>
      <c r="E131" s="20"/>
      <c r="F131" s="69"/>
      <c r="G131" s="15"/>
      <c r="H131" s="15"/>
      <c r="I131" s="15"/>
      <c r="J131" s="16"/>
      <c r="K131" s="15"/>
      <c r="L131" s="15"/>
      <c r="M131" s="15"/>
      <c r="N131" s="17"/>
      <c r="O131" s="16"/>
      <c r="P131" s="15"/>
      <c r="Q131" s="17"/>
      <c r="R131" s="15"/>
      <c r="S131" s="16">
        <f t="shared" ref="S131:S194" si="19">SUM(J131 + O131 +P131 + Q131 + R131)</f>
        <v>0</v>
      </c>
      <c r="T131" s="18" t="b">
        <f t="shared" ref="T131:T194" si="20">IF(J131,J131&gt;=56,J131&lt;56)</f>
        <v>1</v>
      </c>
      <c r="U131" s="18" t="b">
        <f t="shared" ref="U131:U194" si="21">IF(O131,O131&gt;=56,O131&lt;56)</f>
        <v>1</v>
      </c>
      <c r="V131" s="15" t="b">
        <f t="shared" ref="V131:V194" si="22">IF(P131,P131=40)</f>
        <v>0</v>
      </c>
      <c r="W131" s="15" t="b">
        <f t="shared" ref="W131:W194" si="23">IF(Q131,Q131&gt;=31,Q131&lt;31)</f>
        <v>1</v>
      </c>
      <c r="X131" s="15" t="b">
        <f t="shared" ref="X131:X194" si="24">IF(R131,R131&gt;=42,R131&lt;42)</f>
        <v>1</v>
      </c>
      <c r="Y131" s="15" t="b">
        <f t="shared" ref="Y131:Y194" si="25">IF(S131,S131&gt;=213,S131&lt;213)</f>
        <v>1</v>
      </c>
      <c r="Z131" s="15" t="b">
        <f t="shared" ref="Z131:Z194" si="26">AND(T131:Y131)</f>
        <v>0</v>
      </c>
    </row>
    <row r="132" spans="1:26" x14ac:dyDescent="0.2">
      <c r="A132" s="14">
        <f t="shared" si="18"/>
        <v>130</v>
      </c>
      <c r="B132" s="69"/>
      <c r="C132" s="70"/>
      <c r="D132" s="20"/>
      <c r="E132" s="20"/>
      <c r="F132" s="69"/>
      <c r="G132" s="15"/>
      <c r="H132" s="15"/>
      <c r="I132" s="15"/>
      <c r="J132" s="16"/>
      <c r="K132" s="15"/>
      <c r="L132" s="15"/>
      <c r="M132" s="15"/>
      <c r="N132" s="17"/>
      <c r="O132" s="16"/>
      <c r="P132" s="15"/>
      <c r="Q132" s="17"/>
      <c r="R132" s="15"/>
      <c r="S132" s="16">
        <f t="shared" si="19"/>
        <v>0</v>
      </c>
      <c r="T132" s="18" t="b">
        <f t="shared" si="20"/>
        <v>1</v>
      </c>
      <c r="U132" s="18" t="b">
        <f t="shared" si="21"/>
        <v>1</v>
      </c>
      <c r="V132" s="15" t="b">
        <f t="shared" si="22"/>
        <v>0</v>
      </c>
      <c r="W132" s="15" t="b">
        <f t="shared" si="23"/>
        <v>1</v>
      </c>
      <c r="X132" s="15" t="b">
        <f t="shared" si="24"/>
        <v>1</v>
      </c>
      <c r="Y132" s="15" t="b">
        <f t="shared" si="25"/>
        <v>1</v>
      </c>
      <c r="Z132" s="15" t="b">
        <f t="shared" si="26"/>
        <v>0</v>
      </c>
    </row>
    <row r="133" spans="1:26" x14ac:dyDescent="0.2">
      <c r="A133" s="14">
        <f t="shared" si="18"/>
        <v>131</v>
      </c>
      <c r="B133" s="69"/>
      <c r="C133" s="19"/>
      <c r="D133" s="20"/>
      <c r="E133" s="20"/>
      <c r="F133" s="69"/>
      <c r="G133" s="15"/>
      <c r="H133" s="15"/>
      <c r="I133" s="15"/>
      <c r="J133" s="16"/>
      <c r="K133" s="15"/>
      <c r="L133" s="15"/>
      <c r="M133" s="15"/>
      <c r="N133" s="17"/>
      <c r="O133" s="16"/>
      <c r="P133" s="15"/>
      <c r="Q133" s="17"/>
      <c r="R133" s="15"/>
      <c r="S133" s="16">
        <f t="shared" si="19"/>
        <v>0</v>
      </c>
      <c r="T133" s="18" t="b">
        <f t="shared" si="20"/>
        <v>1</v>
      </c>
      <c r="U133" s="18" t="b">
        <f t="shared" si="21"/>
        <v>1</v>
      </c>
      <c r="V133" s="15" t="b">
        <f t="shared" si="22"/>
        <v>0</v>
      </c>
      <c r="W133" s="15" t="b">
        <f t="shared" si="23"/>
        <v>1</v>
      </c>
      <c r="X133" s="15" t="b">
        <f t="shared" si="24"/>
        <v>1</v>
      </c>
      <c r="Y133" s="15" t="b">
        <f t="shared" si="25"/>
        <v>1</v>
      </c>
      <c r="Z133" s="15" t="b">
        <f t="shared" si="26"/>
        <v>0</v>
      </c>
    </row>
    <row r="134" spans="1:26" x14ac:dyDescent="0.2">
      <c r="A134" s="14">
        <f t="shared" si="18"/>
        <v>132</v>
      </c>
      <c r="B134" s="69"/>
      <c r="C134" s="19"/>
      <c r="D134" s="20"/>
      <c r="E134" s="20"/>
      <c r="F134" s="69"/>
      <c r="G134" s="15"/>
      <c r="H134" s="15"/>
      <c r="I134" s="15"/>
      <c r="J134" s="16"/>
      <c r="K134" s="15"/>
      <c r="L134" s="15"/>
      <c r="M134" s="15"/>
      <c r="N134" s="17"/>
      <c r="O134" s="16"/>
      <c r="P134" s="15"/>
      <c r="Q134" s="17"/>
      <c r="R134" s="15"/>
      <c r="S134" s="16">
        <f t="shared" si="19"/>
        <v>0</v>
      </c>
      <c r="T134" s="18" t="b">
        <f t="shared" si="20"/>
        <v>1</v>
      </c>
      <c r="U134" s="18" t="b">
        <f t="shared" si="21"/>
        <v>1</v>
      </c>
      <c r="V134" s="15" t="b">
        <f t="shared" si="22"/>
        <v>0</v>
      </c>
      <c r="W134" s="15" t="b">
        <f t="shared" si="23"/>
        <v>1</v>
      </c>
      <c r="X134" s="15" t="b">
        <f t="shared" si="24"/>
        <v>1</v>
      </c>
      <c r="Y134" s="15" t="b">
        <f t="shared" si="25"/>
        <v>1</v>
      </c>
      <c r="Z134" s="15" t="b">
        <f t="shared" si="26"/>
        <v>0</v>
      </c>
    </row>
    <row r="135" spans="1:26" x14ac:dyDescent="0.2">
      <c r="A135" s="14">
        <f t="shared" si="18"/>
        <v>133</v>
      </c>
      <c r="B135" s="69"/>
      <c r="C135" s="19"/>
      <c r="D135" s="20"/>
      <c r="E135" s="20"/>
      <c r="F135" s="69"/>
      <c r="G135" s="15"/>
      <c r="H135" s="15"/>
      <c r="I135" s="15"/>
      <c r="J135" s="16"/>
      <c r="K135" s="15"/>
      <c r="L135" s="15"/>
      <c r="M135" s="15"/>
      <c r="N135" s="17"/>
      <c r="O135" s="16"/>
      <c r="P135" s="15"/>
      <c r="Q135" s="17"/>
      <c r="R135" s="15"/>
      <c r="S135" s="16">
        <f t="shared" si="19"/>
        <v>0</v>
      </c>
      <c r="T135" s="18" t="b">
        <f t="shared" si="20"/>
        <v>1</v>
      </c>
      <c r="U135" s="18" t="b">
        <f t="shared" si="21"/>
        <v>1</v>
      </c>
      <c r="V135" s="15" t="b">
        <f t="shared" si="22"/>
        <v>0</v>
      </c>
      <c r="W135" s="15" t="b">
        <f t="shared" si="23"/>
        <v>1</v>
      </c>
      <c r="X135" s="15" t="b">
        <f t="shared" si="24"/>
        <v>1</v>
      </c>
      <c r="Y135" s="15" t="b">
        <f t="shared" si="25"/>
        <v>1</v>
      </c>
      <c r="Z135" s="15" t="b">
        <f t="shared" si="26"/>
        <v>0</v>
      </c>
    </row>
    <row r="136" spans="1:26" x14ac:dyDescent="0.2">
      <c r="A136" s="14">
        <f t="shared" si="18"/>
        <v>134</v>
      </c>
      <c r="B136" s="69"/>
      <c r="C136" s="19"/>
      <c r="D136" s="20"/>
      <c r="E136" s="20"/>
      <c r="F136" s="69"/>
      <c r="G136" s="15"/>
      <c r="H136" s="15"/>
      <c r="I136" s="15"/>
      <c r="J136" s="16"/>
      <c r="K136" s="15"/>
      <c r="L136" s="15"/>
      <c r="M136" s="15"/>
      <c r="N136" s="17"/>
      <c r="O136" s="16"/>
      <c r="P136" s="15"/>
      <c r="Q136" s="17"/>
      <c r="R136" s="15"/>
      <c r="S136" s="16">
        <f t="shared" si="19"/>
        <v>0</v>
      </c>
      <c r="T136" s="18" t="b">
        <f t="shared" si="20"/>
        <v>1</v>
      </c>
      <c r="U136" s="18" t="b">
        <f t="shared" si="21"/>
        <v>1</v>
      </c>
      <c r="V136" s="15" t="b">
        <f t="shared" si="22"/>
        <v>0</v>
      </c>
      <c r="W136" s="15" t="b">
        <f t="shared" si="23"/>
        <v>1</v>
      </c>
      <c r="X136" s="15" t="b">
        <f t="shared" si="24"/>
        <v>1</v>
      </c>
      <c r="Y136" s="15" t="b">
        <f t="shared" si="25"/>
        <v>1</v>
      </c>
      <c r="Z136" s="15" t="b">
        <f t="shared" si="26"/>
        <v>0</v>
      </c>
    </row>
    <row r="137" spans="1:26" x14ac:dyDescent="0.2">
      <c r="A137" s="14">
        <f t="shared" si="18"/>
        <v>135</v>
      </c>
      <c r="B137" s="69"/>
      <c r="C137" s="19"/>
      <c r="D137" s="20"/>
      <c r="E137" s="20"/>
      <c r="F137" s="69"/>
      <c r="G137" s="15"/>
      <c r="H137" s="15"/>
      <c r="I137" s="15"/>
      <c r="J137" s="16"/>
      <c r="K137" s="15"/>
      <c r="L137" s="15"/>
      <c r="M137" s="15"/>
      <c r="N137" s="17"/>
      <c r="O137" s="16"/>
      <c r="P137" s="15"/>
      <c r="Q137" s="17"/>
      <c r="R137" s="15"/>
      <c r="S137" s="16">
        <f t="shared" si="19"/>
        <v>0</v>
      </c>
      <c r="T137" s="18" t="b">
        <f t="shared" si="20"/>
        <v>1</v>
      </c>
      <c r="U137" s="18" t="b">
        <f t="shared" si="21"/>
        <v>1</v>
      </c>
      <c r="V137" s="15" t="b">
        <f t="shared" si="22"/>
        <v>0</v>
      </c>
      <c r="W137" s="15" t="b">
        <f t="shared" si="23"/>
        <v>1</v>
      </c>
      <c r="X137" s="15" t="b">
        <f t="shared" si="24"/>
        <v>1</v>
      </c>
      <c r="Y137" s="15" t="b">
        <f t="shared" si="25"/>
        <v>1</v>
      </c>
      <c r="Z137" s="15" t="b">
        <f t="shared" si="26"/>
        <v>0</v>
      </c>
    </row>
    <row r="138" spans="1:26" x14ac:dyDescent="0.2">
      <c r="A138" s="14">
        <f t="shared" si="18"/>
        <v>136</v>
      </c>
      <c r="B138" s="69"/>
      <c r="C138" s="19"/>
      <c r="D138" s="20"/>
      <c r="E138" s="20"/>
      <c r="F138" s="69"/>
      <c r="G138" s="15"/>
      <c r="H138" s="15"/>
      <c r="I138" s="15"/>
      <c r="J138" s="16"/>
      <c r="K138" s="15"/>
      <c r="L138" s="15"/>
      <c r="M138" s="15"/>
      <c r="N138" s="17"/>
      <c r="O138" s="16"/>
      <c r="P138" s="15"/>
      <c r="Q138" s="17"/>
      <c r="R138" s="15"/>
      <c r="S138" s="16">
        <f t="shared" si="19"/>
        <v>0</v>
      </c>
      <c r="T138" s="18" t="b">
        <f t="shared" si="20"/>
        <v>1</v>
      </c>
      <c r="U138" s="18" t="b">
        <f t="shared" si="21"/>
        <v>1</v>
      </c>
      <c r="V138" s="15" t="b">
        <f t="shared" si="22"/>
        <v>0</v>
      </c>
      <c r="W138" s="15" t="b">
        <f t="shared" si="23"/>
        <v>1</v>
      </c>
      <c r="X138" s="15" t="b">
        <f t="shared" si="24"/>
        <v>1</v>
      </c>
      <c r="Y138" s="15" t="b">
        <f t="shared" si="25"/>
        <v>1</v>
      </c>
      <c r="Z138" s="15" t="b">
        <f t="shared" si="26"/>
        <v>0</v>
      </c>
    </row>
    <row r="139" spans="1:26" x14ac:dyDescent="0.2">
      <c r="A139" s="14">
        <f t="shared" si="18"/>
        <v>137</v>
      </c>
      <c r="B139" s="69"/>
      <c r="C139" s="19"/>
      <c r="D139" s="20"/>
      <c r="E139" s="20"/>
      <c r="F139" s="69"/>
      <c r="G139" s="15"/>
      <c r="H139" s="15"/>
      <c r="I139" s="15"/>
      <c r="J139" s="16"/>
      <c r="K139" s="15"/>
      <c r="L139" s="15"/>
      <c r="M139" s="15"/>
      <c r="N139" s="17"/>
      <c r="O139" s="16"/>
      <c r="P139" s="15"/>
      <c r="Q139" s="17"/>
      <c r="R139" s="15"/>
      <c r="S139" s="16">
        <f t="shared" si="19"/>
        <v>0</v>
      </c>
      <c r="T139" s="18" t="b">
        <f t="shared" si="20"/>
        <v>1</v>
      </c>
      <c r="U139" s="18" t="b">
        <f t="shared" si="21"/>
        <v>1</v>
      </c>
      <c r="V139" s="15" t="b">
        <f t="shared" si="22"/>
        <v>0</v>
      </c>
      <c r="W139" s="15" t="b">
        <f t="shared" si="23"/>
        <v>1</v>
      </c>
      <c r="X139" s="15" t="b">
        <f t="shared" si="24"/>
        <v>1</v>
      </c>
      <c r="Y139" s="15" t="b">
        <f t="shared" si="25"/>
        <v>1</v>
      </c>
      <c r="Z139" s="15" t="b">
        <f t="shared" si="26"/>
        <v>0</v>
      </c>
    </row>
    <row r="140" spans="1:26" x14ac:dyDescent="0.2">
      <c r="A140" s="14">
        <f t="shared" si="18"/>
        <v>138</v>
      </c>
      <c r="B140" s="69"/>
      <c r="C140" s="19"/>
      <c r="D140" s="20"/>
      <c r="E140" s="20"/>
      <c r="F140" s="69"/>
      <c r="G140" s="15"/>
      <c r="H140" s="15"/>
      <c r="I140" s="15"/>
      <c r="J140" s="16"/>
      <c r="K140" s="15"/>
      <c r="L140" s="15"/>
      <c r="M140" s="15"/>
      <c r="N140" s="17"/>
      <c r="O140" s="16"/>
      <c r="P140" s="15"/>
      <c r="Q140" s="17"/>
      <c r="R140" s="15"/>
      <c r="S140" s="16">
        <f t="shared" si="19"/>
        <v>0</v>
      </c>
      <c r="T140" s="18" t="b">
        <f t="shared" si="20"/>
        <v>1</v>
      </c>
      <c r="U140" s="18" t="b">
        <f t="shared" si="21"/>
        <v>1</v>
      </c>
      <c r="V140" s="15" t="b">
        <f t="shared" si="22"/>
        <v>0</v>
      </c>
      <c r="W140" s="15" t="b">
        <f t="shared" si="23"/>
        <v>1</v>
      </c>
      <c r="X140" s="15" t="b">
        <f t="shared" si="24"/>
        <v>1</v>
      </c>
      <c r="Y140" s="15" t="b">
        <f t="shared" si="25"/>
        <v>1</v>
      </c>
      <c r="Z140" s="15" t="b">
        <f t="shared" si="26"/>
        <v>0</v>
      </c>
    </row>
    <row r="141" spans="1:26" x14ac:dyDescent="0.2">
      <c r="A141" s="14">
        <f t="shared" si="18"/>
        <v>139</v>
      </c>
      <c r="B141" s="69"/>
      <c r="C141" s="19"/>
      <c r="D141" s="20"/>
      <c r="E141" s="20"/>
      <c r="F141" s="69"/>
      <c r="G141" s="15"/>
      <c r="H141" s="15"/>
      <c r="I141" s="15"/>
      <c r="J141" s="16"/>
      <c r="K141" s="15"/>
      <c r="L141" s="15"/>
      <c r="M141" s="15"/>
      <c r="N141" s="17"/>
      <c r="O141" s="16"/>
      <c r="P141" s="15"/>
      <c r="Q141" s="17"/>
      <c r="R141" s="15"/>
      <c r="S141" s="16">
        <f t="shared" si="19"/>
        <v>0</v>
      </c>
      <c r="T141" s="18" t="b">
        <f t="shared" si="20"/>
        <v>1</v>
      </c>
      <c r="U141" s="18" t="b">
        <f t="shared" si="21"/>
        <v>1</v>
      </c>
      <c r="V141" s="15" t="b">
        <f t="shared" si="22"/>
        <v>0</v>
      </c>
      <c r="W141" s="15" t="b">
        <f t="shared" si="23"/>
        <v>1</v>
      </c>
      <c r="X141" s="15" t="b">
        <f t="shared" si="24"/>
        <v>1</v>
      </c>
      <c r="Y141" s="15" t="b">
        <f t="shared" si="25"/>
        <v>1</v>
      </c>
      <c r="Z141" s="15" t="b">
        <f t="shared" si="26"/>
        <v>0</v>
      </c>
    </row>
    <row r="142" spans="1:26" x14ac:dyDescent="0.2">
      <c r="A142" s="14">
        <f t="shared" si="18"/>
        <v>140</v>
      </c>
      <c r="B142" s="69"/>
      <c r="C142" s="19"/>
      <c r="D142" s="20"/>
      <c r="E142" s="20"/>
      <c r="F142" s="69"/>
      <c r="G142" s="15"/>
      <c r="H142" s="15"/>
      <c r="I142" s="15"/>
      <c r="J142" s="16"/>
      <c r="K142" s="15"/>
      <c r="L142" s="15"/>
      <c r="M142" s="15"/>
      <c r="N142" s="17"/>
      <c r="O142" s="16"/>
      <c r="P142" s="15"/>
      <c r="Q142" s="17"/>
      <c r="R142" s="15"/>
      <c r="S142" s="16">
        <f t="shared" si="19"/>
        <v>0</v>
      </c>
      <c r="T142" s="18" t="b">
        <f t="shared" si="20"/>
        <v>1</v>
      </c>
      <c r="U142" s="18" t="b">
        <f t="shared" si="21"/>
        <v>1</v>
      </c>
      <c r="V142" s="15" t="b">
        <f t="shared" si="22"/>
        <v>0</v>
      </c>
      <c r="W142" s="15" t="b">
        <f t="shared" si="23"/>
        <v>1</v>
      </c>
      <c r="X142" s="15" t="b">
        <f t="shared" si="24"/>
        <v>1</v>
      </c>
      <c r="Y142" s="15" t="b">
        <f t="shared" si="25"/>
        <v>1</v>
      </c>
      <c r="Z142" s="15" t="b">
        <f t="shared" si="26"/>
        <v>0</v>
      </c>
    </row>
    <row r="143" spans="1:26" x14ac:dyDescent="0.2">
      <c r="A143" s="14">
        <f t="shared" si="18"/>
        <v>141</v>
      </c>
      <c r="B143" s="69"/>
      <c r="C143" s="19"/>
      <c r="D143" s="20"/>
      <c r="E143" s="20"/>
      <c r="F143" s="69"/>
      <c r="G143" s="15"/>
      <c r="H143" s="15"/>
      <c r="I143" s="15"/>
      <c r="J143" s="16"/>
      <c r="K143" s="15"/>
      <c r="L143" s="15"/>
      <c r="M143" s="15"/>
      <c r="N143" s="17"/>
      <c r="O143" s="16"/>
      <c r="P143" s="15"/>
      <c r="Q143" s="17"/>
      <c r="R143" s="15"/>
      <c r="S143" s="16">
        <f t="shared" si="19"/>
        <v>0</v>
      </c>
      <c r="T143" s="18" t="b">
        <f t="shared" si="20"/>
        <v>1</v>
      </c>
      <c r="U143" s="18" t="b">
        <f t="shared" si="21"/>
        <v>1</v>
      </c>
      <c r="V143" s="15" t="b">
        <f t="shared" si="22"/>
        <v>0</v>
      </c>
      <c r="W143" s="15" t="b">
        <f t="shared" si="23"/>
        <v>1</v>
      </c>
      <c r="X143" s="15" t="b">
        <f t="shared" si="24"/>
        <v>1</v>
      </c>
      <c r="Y143" s="15" t="b">
        <f t="shared" si="25"/>
        <v>1</v>
      </c>
      <c r="Z143" s="15" t="b">
        <f t="shared" si="26"/>
        <v>0</v>
      </c>
    </row>
    <row r="144" spans="1:26" x14ac:dyDescent="0.2">
      <c r="A144" s="14">
        <f t="shared" si="18"/>
        <v>142</v>
      </c>
      <c r="B144" s="69"/>
      <c r="C144" s="19"/>
      <c r="D144" s="20"/>
      <c r="E144" s="20"/>
      <c r="F144" s="69"/>
      <c r="G144" s="15"/>
      <c r="H144" s="15"/>
      <c r="I144" s="15"/>
      <c r="J144" s="16"/>
      <c r="K144" s="15"/>
      <c r="L144" s="15"/>
      <c r="M144" s="15"/>
      <c r="N144" s="17"/>
      <c r="O144" s="16"/>
      <c r="P144" s="15"/>
      <c r="Q144" s="17"/>
      <c r="R144" s="15"/>
      <c r="S144" s="16">
        <f t="shared" si="19"/>
        <v>0</v>
      </c>
      <c r="T144" s="18" t="b">
        <f t="shared" si="20"/>
        <v>1</v>
      </c>
      <c r="U144" s="18" t="b">
        <f t="shared" si="21"/>
        <v>1</v>
      </c>
      <c r="V144" s="15" t="b">
        <f t="shared" si="22"/>
        <v>0</v>
      </c>
      <c r="W144" s="15" t="b">
        <f t="shared" si="23"/>
        <v>1</v>
      </c>
      <c r="X144" s="15" t="b">
        <f t="shared" si="24"/>
        <v>1</v>
      </c>
      <c r="Y144" s="15" t="b">
        <f t="shared" si="25"/>
        <v>1</v>
      </c>
      <c r="Z144" s="15" t="b">
        <f t="shared" si="26"/>
        <v>0</v>
      </c>
    </row>
    <row r="145" spans="1:26" x14ac:dyDescent="0.2">
      <c r="A145" s="14">
        <f t="shared" si="18"/>
        <v>143</v>
      </c>
      <c r="B145" s="69"/>
      <c r="C145" s="21"/>
      <c r="D145" s="22"/>
      <c r="E145" s="22"/>
      <c r="F145" s="69"/>
      <c r="G145" s="15"/>
      <c r="H145" s="15"/>
      <c r="I145" s="15"/>
      <c r="J145" s="16"/>
      <c r="K145" s="15"/>
      <c r="L145" s="15"/>
      <c r="M145" s="15"/>
      <c r="N145" s="17"/>
      <c r="O145" s="16"/>
      <c r="P145" s="15"/>
      <c r="Q145" s="17"/>
      <c r="R145" s="15"/>
      <c r="S145" s="16">
        <f t="shared" si="19"/>
        <v>0</v>
      </c>
      <c r="T145" s="18" t="b">
        <f t="shared" si="20"/>
        <v>1</v>
      </c>
      <c r="U145" s="18" t="b">
        <f t="shared" si="21"/>
        <v>1</v>
      </c>
      <c r="V145" s="15" t="b">
        <f t="shared" si="22"/>
        <v>0</v>
      </c>
      <c r="W145" s="15" t="b">
        <f t="shared" si="23"/>
        <v>1</v>
      </c>
      <c r="X145" s="15" t="b">
        <f t="shared" si="24"/>
        <v>1</v>
      </c>
      <c r="Y145" s="15" t="b">
        <f t="shared" si="25"/>
        <v>1</v>
      </c>
      <c r="Z145" s="15" t="b">
        <f t="shared" si="26"/>
        <v>0</v>
      </c>
    </row>
    <row r="146" spans="1:26" x14ac:dyDescent="0.2">
      <c r="A146" s="14">
        <f t="shared" si="18"/>
        <v>144</v>
      </c>
      <c r="B146" s="69"/>
      <c r="C146" s="19"/>
      <c r="D146" s="20"/>
      <c r="E146" s="20"/>
      <c r="F146" s="69"/>
      <c r="G146" s="15"/>
      <c r="H146" s="15"/>
      <c r="I146" s="15"/>
      <c r="J146" s="16"/>
      <c r="K146" s="15"/>
      <c r="L146" s="15"/>
      <c r="M146" s="15"/>
      <c r="N146" s="17"/>
      <c r="O146" s="16"/>
      <c r="P146" s="15"/>
      <c r="Q146" s="17"/>
      <c r="R146" s="15"/>
      <c r="S146" s="16">
        <f t="shared" si="19"/>
        <v>0</v>
      </c>
      <c r="T146" s="18" t="b">
        <f t="shared" si="20"/>
        <v>1</v>
      </c>
      <c r="U146" s="18" t="b">
        <f t="shared" si="21"/>
        <v>1</v>
      </c>
      <c r="V146" s="15" t="b">
        <f t="shared" si="22"/>
        <v>0</v>
      </c>
      <c r="W146" s="15" t="b">
        <f t="shared" si="23"/>
        <v>1</v>
      </c>
      <c r="X146" s="15" t="b">
        <f t="shared" si="24"/>
        <v>1</v>
      </c>
      <c r="Y146" s="15" t="b">
        <f t="shared" si="25"/>
        <v>1</v>
      </c>
      <c r="Z146" s="15" t="b">
        <f t="shared" si="26"/>
        <v>0</v>
      </c>
    </row>
    <row r="147" spans="1:26" x14ac:dyDescent="0.2">
      <c r="A147" s="14">
        <f t="shared" si="18"/>
        <v>145</v>
      </c>
      <c r="B147" s="69"/>
      <c r="C147" s="21"/>
      <c r="D147" s="22"/>
      <c r="E147" s="22"/>
      <c r="F147" s="69"/>
      <c r="G147" s="15"/>
      <c r="H147" s="15"/>
      <c r="I147" s="15"/>
      <c r="J147" s="16"/>
      <c r="K147" s="15"/>
      <c r="L147" s="15"/>
      <c r="M147" s="15"/>
      <c r="N147" s="17"/>
      <c r="O147" s="16"/>
      <c r="P147" s="15"/>
      <c r="Q147" s="17"/>
      <c r="R147" s="15"/>
      <c r="S147" s="16">
        <f t="shared" si="19"/>
        <v>0</v>
      </c>
      <c r="T147" s="18" t="b">
        <f t="shared" si="20"/>
        <v>1</v>
      </c>
      <c r="U147" s="18" t="b">
        <f t="shared" si="21"/>
        <v>1</v>
      </c>
      <c r="V147" s="15" t="b">
        <f t="shared" si="22"/>
        <v>0</v>
      </c>
      <c r="W147" s="15" t="b">
        <f t="shared" si="23"/>
        <v>1</v>
      </c>
      <c r="X147" s="15" t="b">
        <f t="shared" si="24"/>
        <v>1</v>
      </c>
      <c r="Y147" s="15" t="b">
        <f t="shared" si="25"/>
        <v>1</v>
      </c>
      <c r="Z147" s="15" t="b">
        <f t="shared" si="26"/>
        <v>0</v>
      </c>
    </row>
    <row r="148" spans="1:26" x14ac:dyDescent="0.2">
      <c r="A148" s="14">
        <f t="shared" si="18"/>
        <v>146</v>
      </c>
      <c r="B148" s="69"/>
      <c r="C148" s="19"/>
      <c r="D148" s="20"/>
      <c r="E148" s="20"/>
      <c r="F148" s="69"/>
      <c r="G148" s="15"/>
      <c r="H148" s="15"/>
      <c r="I148" s="15"/>
      <c r="J148" s="16"/>
      <c r="K148" s="15"/>
      <c r="L148" s="15"/>
      <c r="M148" s="15"/>
      <c r="N148" s="17"/>
      <c r="O148" s="16"/>
      <c r="P148" s="15"/>
      <c r="Q148" s="17"/>
      <c r="R148" s="15"/>
      <c r="S148" s="16">
        <f t="shared" si="19"/>
        <v>0</v>
      </c>
      <c r="T148" s="18" t="b">
        <f t="shared" si="20"/>
        <v>1</v>
      </c>
      <c r="U148" s="18" t="b">
        <f t="shared" si="21"/>
        <v>1</v>
      </c>
      <c r="V148" s="15" t="b">
        <f t="shared" si="22"/>
        <v>0</v>
      </c>
      <c r="W148" s="15" t="b">
        <f t="shared" si="23"/>
        <v>1</v>
      </c>
      <c r="X148" s="15" t="b">
        <f t="shared" si="24"/>
        <v>1</v>
      </c>
      <c r="Y148" s="15" t="b">
        <f t="shared" si="25"/>
        <v>1</v>
      </c>
      <c r="Z148" s="15" t="b">
        <f t="shared" si="26"/>
        <v>0</v>
      </c>
    </row>
    <row r="149" spans="1:26" x14ac:dyDescent="0.2">
      <c r="A149" s="14">
        <f t="shared" si="18"/>
        <v>147</v>
      </c>
      <c r="B149" s="69"/>
      <c r="C149" s="19"/>
      <c r="D149" s="20"/>
      <c r="E149" s="20"/>
      <c r="F149" s="69"/>
      <c r="G149" s="15"/>
      <c r="H149" s="15"/>
      <c r="I149" s="15"/>
      <c r="J149" s="16"/>
      <c r="K149" s="15"/>
      <c r="L149" s="15"/>
      <c r="M149" s="15"/>
      <c r="N149" s="17"/>
      <c r="O149" s="16"/>
      <c r="P149" s="15"/>
      <c r="Q149" s="17"/>
      <c r="R149" s="15"/>
      <c r="S149" s="16">
        <f t="shared" si="19"/>
        <v>0</v>
      </c>
      <c r="T149" s="18" t="b">
        <f t="shared" si="20"/>
        <v>1</v>
      </c>
      <c r="U149" s="18" t="b">
        <f t="shared" si="21"/>
        <v>1</v>
      </c>
      <c r="V149" s="15" t="b">
        <f t="shared" si="22"/>
        <v>0</v>
      </c>
      <c r="W149" s="15" t="b">
        <f t="shared" si="23"/>
        <v>1</v>
      </c>
      <c r="X149" s="15" t="b">
        <f t="shared" si="24"/>
        <v>1</v>
      </c>
      <c r="Y149" s="15" t="b">
        <f t="shared" si="25"/>
        <v>1</v>
      </c>
      <c r="Z149" s="15" t="b">
        <f t="shared" si="26"/>
        <v>0</v>
      </c>
    </row>
    <row r="150" spans="1:26" x14ac:dyDescent="0.2">
      <c r="A150" s="14">
        <f t="shared" si="18"/>
        <v>148</v>
      </c>
      <c r="B150" s="69"/>
      <c r="C150" s="19"/>
      <c r="D150" s="20"/>
      <c r="E150" s="20"/>
      <c r="F150" s="69"/>
      <c r="G150" s="15"/>
      <c r="H150" s="15"/>
      <c r="I150" s="15"/>
      <c r="J150" s="16"/>
      <c r="K150" s="15"/>
      <c r="L150" s="15"/>
      <c r="M150" s="15"/>
      <c r="N150" s="17"/>
      <c r="O150" s="16"/>
      <c r="P150" s="15"/>
      <c r="Q150" s="17"/>
      <c r="R150" s="15"/>
      <c r="S150" s="16">
        <f t="shared" si="19"/>
        <v>0</v>
      </c>
      <c r="T150" s="18" t="b">
        <f t="shared" si="20"/>
        <v>1</v>
      </c>
      <c r="U150" s="18" t="b">
        <f t="shared" si="21"/>
        <v>1</v>
      </c>
      <c r="V150" s="15" t="b">
        <f t="shared" si="22"/>
        <v>0</v>
      </c>
      <c r="W150" s="15" t="b">
        <f t="shared" si="23"/>
        <v>1</v>
      </c>
      <c r="X150" s="15" t="b">
        <f t="shared" si="24"/>
        <v>1</v>
      </c>
      <c r="Y150" s="15" t="b">
        <f t="shared" si="25"/>
        <v>1</v>
      </c>
      <c r="Z150" s="15" t="b">
        <f t="shared" si="26"/>
        <v>0</v>
      </c>
    </row>
    <row r="151" spans="1:26" x14ac:dyDescent="0.2">
      <c r="A151" s="14">
        <f t="shared" si="18"/>
        <v>149</v>
      </c>
      <c r="B151" s="69"/>
      <c r="C151" s="19"/>
      <c r="D151" s="20"/>
      <c r="E151" s="20"/>
      <c r="F151" s="69"/>
      <c r="G151" s="15"/>
      <c r="H151" s="15"/>
      <c r="I151" s="15"/>
      <c r="J151" s="16"/>
      <c r="K151" s="15"/>
      <c r="L151" s="15"/>
      <c r="M151" s="15"/>
      <c r="N151" s="17"/>
      <c r="O151" s="16"/>
      <c r="P151" s="15"/>
      <c r="Q151" s="17"/>
      <c r="R151" s="15"/>
      <c r="S151" s="16">
        <f t="shared" si="19"/>
        <v>0</v>
      </c>
      <c r="T151" s="18" t="b">
        <f t="shared" si="20"/>
        <v>1</v>
      </c>
      <c r="U151" s="18" t="b">
        <f t="shared" si="21"/>
        <v>1</v>
      </c>
      <c r="V151" s="15" t="b">
        <f t="shared" si="22"/>
        <v>0</v>
      </c>
      <c r="W151" s="15" t="b">
        <f t="shared" si="23"/>
        <v>1</v>
      </c>
      <c r="X151" s="15" t="b">
        <f t="shared" si="24"/>
        <v>1</v>
      </c>
      <c r="Y151" s="15" t="b">
        <f t="shared" si="25"/>
        <v>1</v>
      </c>
      <c r="Z151" s="15" t="b">
        <f t="shared" si="26"/>
        <v>0</v>
      </c>
    </row>
    <row r="152" spans="1:26" x14ac:dyDescent="0.2">
      <c r="A152" s="14">
        <f t="shared" si="18"/>
        <v>150</v>
      </c>
      <c r="B152" s="69"/>
      <c r="C152" s="21"/>
      <c r="D152" s="22"/>
      <c r="E152" s="22"/>
      <c r="F152" s="69"/>
      <c r="G152" s="15"/>
      <c r="H152" s="15"/>
      <c r="I152" s="15"/>
      <c r="J152" s="16"/>
      <c r="K152" s="15"/>
      <c r="L152" s="15"/>
      <c r="M152" s="15"/>
      <c r="N152" s="17"/>
      <c r="O152" s="16"/>
      <c r="P152" s="15"/>
      <c r="Q152" s="17"/>
      <c r="R152" s="15"/>
      <c r="S152" s="16">
        <f t="shared" si="19"/>
        <v>0</v>
      </c>
      <c r="T152" s="18" t="b">
        <f t="shared" si="20"/>
        <v>1</v>
      </c>
      <c r="U152" s="18" t="b">
        <f t="shared" si="21"/>
        <v>1</v>
      </c>
      <c r="V152" s="15" t="b">
        <f t="shared" si="22"/>
        <v>0</v>
      </c>
      <c r="W152" s="15" t="b">
        <f t="shared" si="23"/>
        <v>1</v>
      </c>
      <c r="X152" s="15" t="b">
        <f t="shared" si="24"/>
        <v>1</v>
      </c>
      <c r="Y152" s="15" t="b">
        <f t="shared" si="25"/>
        <v>1</v>
      </c>
      <c r="Z152" s="15" t="b">
        <f t="shared" si="26"/>
        <v>0</v>
      </c>
    </row>
    <row r="153" spans="1:26" x14ac:dyDescent="0.2">
      <c r="A153" s="14">
        <f t="shared" si="18"/>
        <v>151</v>
      </c>
      <c r="B153" s="69"/>
      <c r="C153" s="19"/>
      <c r="D153" s="20"/>
      <c r="E153" s="20"/>
      <c r="F153" s="69"/>
      <c r="G153" s="15"/>
      <c r="H153" s="15"/>
      <c r="I153" s="15"/>
      <c r="J153" s="16"/>
      <c r="K153" s="15"/>
      <c r="L153" s="15"/>
      <c r="M153" s="15"/>
      <c r="N153" s="17"/>
      <c r="O153" s="16"/>
      <c r="P153" s="15"/>
      <c r="Q153" s="17"/>
      <c r="R153" s="15"/>
      <c r="S153" s="16">
        <f t="shared" si="19"/>
        <v>0</v>
      </c>
      <c r="T153" s="18" t="b">
        <f t="shared" si="20"/>
        <v>1</v>
      </c>
      <c r="U153" s="18" t="b">
        <f t="shared" si="21"/>
        <v>1</v>
      </c>
      <c r="V153" s="15" t="b">
        <f t="shared" si="22"/>
        <v>0</v>
      </c>
      <c r="W153" s="15" t="b">
        <f t="shared" si="23"/>
        <v>1</v>
      </c>
      <c r="X153" s="15" t="b">
        <f t="shared" si="24"/>
        <v>1</v>
      </c>
      <c r="Y153" s="15" t="b">
        <f t="shared" si="25"/>
        <v>1</v>
      </c>
      <c r="Z153" s="15" t="b">
        <f t="shared" si="26"/>
        <v>0</v>
      </c>
    </row>
    <row r="154" spans="1:26" x14ac:dyDescent="0.2">
      <c r="A154" s="14">
        <f t="shared" si="18"/>
        <v>152</v>
      </c>
      <c r="B154" s="69"/>
      <c r="C154" s="19"/>
      <c r="D154" s="20"/>
      <c r="E154" s="20"/>
      <c r="F154" s="69"/>
      <c r="G154" s="15"/>
      <c r="H154" s="15"/>
      <c r="I154" s="15"/>
      <c r="J154" s="16"/>
      <c r="K154" s="15"/>
      <c r="L154" s="15"/>
      <c r="M154" s="15"/>
      <c r="N154" s="17"/>
      <c r="O154" s="16"/>
      <c r="P154" s="15"/>
      <c r="Q154" s="17"/>
      <c r="R154" s="15"/>
      <c r="S154" s="16">
        <f t="shared" si="19"/>
        <v>0</v>
      </c>
      <c r="T154" s="18" t="b">
        <f t="shared" si="20"/>
        <v>1</v>
      </c>
      <c r="U154" s="18" t="b">
        <f t="shared" si="21"/>
        <v>1</v>
      </c>
      <c r="V154" s="15" t="b">
        <f t="shared" si="22"/>
        <v>0</v>
      </c>
      <c r="W154" s="15" t="b">
        <f t="shared" si="23"/>
        <v>1</v>
      </c>
      <c r="X154" s="15" t="b">
        <f t="shared" si="24"/>
        <v>1</v>
      </c>
      <c r="Y154" s="15" t="b">
        <f t="shared" si="25"/>
        <v>1</v>
      </c>
      <c r="Z154" s="15" t="b">
        <f t="shared" si="26"/>
        <v>0</v>
      </c>
    </row>
    <row r="155" spans="1:26" x14ac:dyDescent="0.2">
      <c r="A155" s="14">
        <f t="shared" si="18"/>
        <v>153</v>
      </c>
      <c r="B155" s="69"/>
      <c r="C155" s="19"/>
      <c r="D155" s="20"/>
      <c r="E155" s="20"/>
      <c r="F155" s="69"/>
      <c r="G155" s="15"/>
      <c r="H155" s="15"/>
      <c r="I155" s="15"/>
      <c r="J155" s="16"/>
      <c r="K155" s="15"/>
      <c r="L155" s="15"/>
      <c r="M155" s="15"/>
      <c r="N155" s="17"/>
      <c r="O155" s="16"/>
      <c r="P155" s="15"/>
      <c r="Q155" s="17"/>
      <c r="R155" s="15"/>
      <c r="S155" s="16">
        <f t="shared" si="19"/>
        <v>0</v>
      </c>
      <c r="T155" s="18" t="b">
        <f t="shared" si="20"/>
        <v>1</v>
      </c>
      <c r="U155" s="18" t="b">
        <f t="shared" si="21"/>
        <v>1</v>
      </c>
      <c r="V155" s="15" t="b">
        <f t="shared" si="22"/>
        <v>0</v>
      </c>
      <c r="W155" s="15" t="b">
        <f t="shared" si="23"/>
        <v>1</v>
      </c>
      <c r="X155" s="15" t="b">
        <f t="shared" si="24"/>
        <v>1</v>
      </c>
      <c r="Y155" s="15" t="b">
        <f t="shared" si="25"/>
        <v>1</v>
      </c>
      <c r="Z155" s="15" t="b">
        <f t="shared" si="26"/>
        <v>0</v>
      </c>
    </row>
    <row r="156" spans="1:26" x14ac:dyDescent="0.2">
      <c r="A156" s="14">
        <f t="shared" si="18"/>
        <v>154</v>
      </c>
      <c r="B156" s="69"/>
      <c r="C156" s="19"/>
      <c r="D156" s="20"/>
      <c r="E156" s="20"/>
      <c r="F156" s="69"/>
      <c r="G156" s="15"/>
      <c r="H156" s="15"/>
      <c r="I156" s="15"/>
      <c r="J156" s="16"/>
      <c r="K156" s="15"/>
      <c r="L156" s="15"/>
      <c r="M156" s="15"/>
      <c r="N156" s="17"/>
      <c r="O156" s="16"/>
      <c r="P156" s="15"/>
      <c r="Q156" s="17"/>
      <c r="R156" s="15"/>
      <c r="S156" s="16">
        <f t="shared" si="19"/>
        <v>0</v>
      </c>
      <c r="T156" s="18" t="b">
        <f t="shared" si="20"/>
        <v>1</v>
      </c>
      <c r="U156" s="18" t="b">
        <f t="shared" si="21"/>
        <v>1</v>
      </c>
      <c r="V156" s="15" t="b">
        <f t="shared" si="22"/>
        <v>0</v>
      </c>
      <c r="W156" s="15" t="b">
        <f t="shared" si="23"/>
        <v>1</v>
      </c>
      <c r="X156" s="15" t="b">
        <f t="shared" si="24"/>
        <v>1</v>
      </c>
      <c r="Y156" s="15" t="b">
        <f t="shared" si="25"/>
        <v>1</v>
      </c>
      <c r="Z156" s="15" t="b">
        <f t="shared" si="26"/>
        <v>0</v>
      </c>
    </row>
    <row r="157" spans="1:26" x14ac:dyDescent="0.2">
      <c r="A157" s="14">
        <f t="shared" si="18"/>
        <v>155</v>
      </c>
      <c r="B157" s="69"/>
      <c r="C157" s="19"/>
      <c r="D157" s="20"/>
      <c r="E157" s="20"/>
      <c r="F157" s="69"/>
      <c r="G157" s="15"/>
      <c r="H157" s="15"/>
      <c r="I157" s="15"/>
      <c r="J157" s="16"/>
      <c r="K157" s="15"/>
      <c r="L157" s="15"/>
      <c r="M157" s="15"/>
      <c r="N157" s="17"/>
      <c r="O157" s="16"/>
      <c r="P157" s="15"/>
      <c r="Q157" s="17"/>
      <c r="R157" s="15"/>
      <c r="S157" s="16">
        <f t="shared" si="19"/>
        <v>0</v>
      </c>
      <c r="T157" s="18" t="b">
        <f t="shared" si="20"/>
        <v>1</v>
      </c>
      <c r="U157" s="18" t="b">
        <f t="shared" si="21"/>
        <v>1</v>
      </c>
      <c r="V157" s="15" t="b">
        <f t="shared" si="22"/>
        <v>0</v>
      </c>
      <c r="W157" s="15" t="b">
        <f t="shared" si="23"/>
        <v>1</v>
      </c>
      <c r="X157" s="15" t="b">
        <f t="shared" si="24"/>
        <v>1</v>
      </c>
      <c r="Y157" s="15" t="b">
        <f t="shared" si="25"/>
        <v>1</v>
      </c>
      <c r="Z157" s="15" t="b">
        <f t="shared" si="26"/>
        <v>0</v>
      </c>
    </row>
    <row r="158" spans="1:26" x14ac:dyDescent="0.2">
      <c r="A158" s="14">
        <f t="shared" si="18"/>
        <v>156</v>
      </c>
      <c r="B158" s="69"/>
      <c r="C158" s="19"/>
      <c r="D158" s="20"/>
      <c r="E158" s="20"/>
      <c r="F158" s="69"/>
      <c r="G158" s="15"/>
      <c r="H158" s="15"/>
      <c r="I158" s="15"/>
      <c r="J158" s="16"/>
      <c r="K158" s="15"/>
      <c r="L158" s="15"/>
      <c r="M158" s="15"/>
      <c r="N158" s="17"/>
      <c r="O158" s="16"/>
      <c r="P158" s="15"/>
      <c r="Q158" s="17"/>
      <c r="R158" s="15"/>
      <c r="S158" s="16">
        <f t="shared" si="19"/>
        <v>0</v>
      </c>
      <c r="T158" s="18" t="b">
        <f t="shared" si="20"/>
        <v>1</v>
      </c>
      <c r="U158" s="18" t="b">
        <f t="shared" si="21"/>
        <v>1</v>
      </c>
      <c r="V158" s="15" t="b">
        <f t="shared" si="22"/>
        <v>0</v>
      </c>
      <c r="W158" s="15" t="b">
        <f t="shared" si="23"/>
        <v>1</v>
      </c>
      <c r="X158" s="15" t="b">
        <f t="shared" si="24"/>
        <v>1</v>
      </c>
      <c r="Y158" s="15" t="b">
        <f t="shared" si="25"/>
        <v>1</v>
      </c>
      <c r="Z158" s="15" t="b">
        <f t="shared" si="26"/>
        <v>0</v>
      </c>
    </row>
    <row r="159" spans="1:26" x14ac:dyDescent="0.2">
      <c r="A159" s="14">
        <f t="shared" si="18"/>
        <v>157</v>
      </c>
      <c r="B159" s="69"/>
      <c r="C159" s="19"/>
      <c r="D159" s="20"/>
      <c r="E159" s="20"/>
      <c r="F159" s="69"/>
      <c r="G159" s="15"/>
      <c r="H159" s="15"/>
      <c r="I159" s="15"/>
      <c r="J159" s="16"/>
      <c r="K159" s="15"/>
      <c r="L159" s="15"/>
      <c r="M159" s="15"/>
      <c r="N159" s="17"/>
      <c r="O159" s="16"/>
      <c r="P159" s="15"/>
      <c r="Q159" s="17"/>
      <c r="R159" s="15"/>
      <c r="S159" s="16">
        <f t="shared" si="19"/>
        <v>0</v>
      </c>
      <c r="T159" s="18" t="b">
        <f t="shared" si="20"/>
        <v>1</v>
      </c>
      <c r="U159" s="18" t="b">
        <f t="shared" si="21"/>
        <v>1</v>
      </c>
      <c r="V159" s="15" t="b">
        <f t="shared" si="22"/>
        <v>0</v>
      </c>
      <c r="W159" s="15" t="b">
        <f t="shared" si="23"/>
        <v>1</v>
      </c>
      <c r="X159" s="15" t="b">
        <f t="shared" si="24"/>
        <v>1</v>
      </c>
      <c r="Y159" s="15" t="b">
        <f t="shared" si="25"/>
        <v>1</v>
      </c>
      <c r="Z159" s="15" t="b">
        <f t="shared" si="26"/>
        <v>0</v>
      </c>
    </row>
    <row r="160" spans="1:26" x14ac:dyDescent="0.2">
      <c r="A160" s="14">
        <f t="shared" si="18"/>
        <v>158</v>
      </c>
      <c r="B160" s="69"/>
      <c r="C160" s="19"/>
      <c r="D160" s="20"/>
      <c r="E160" s="20"/>
      <c r="F160" s="69"/>
      <c r="G160" s="15"/>
      <c r="H160" s="15"/>
      <c r="I160" s="15"/>
      <c r="J160" s="16"/>
      <c r="K160" s="15"/>
      <c r="L160" s="15"/>
      <c r="M160" s="15"/>
      <c r="N160" s="17"/>
      <c r="O160" s="16"/>
      <c r="P160" s="15"/>
      <c r="Q160" s="17"/>
      <c r="R160" s="15"/>
      <c r="S160" s="16">
        <f t="shared" si="19"/>
        <v>0</v>
      </c>
      <c r="T160" s="18" t="b">
        <f t="shared" si="20"/>
        <v>1</v>
      </c>
      <c r="U160" s="18" t="b">
        <f t="shared" si="21"/>
        <v>1</v>
      </c>
      <c r="V160" s="15" t="b">
        <f t="shared" si="22"/>
        <v>0</v>
      </c>
      <c r="W160" s="15" t="b">
        <f t="shared" si="23"/>
        <v>1</v>
      </c>
      <c r="X160" s="15" t="b">
        <f t="shared" si="24"/>
        <v>1</v>
      </c>
      <c r="Y160" s="15" t="b">
        <f t="shared" si="25"/>
        <v>1</v>
      </c>
      <c r="Z160" s="15" t="b">
        <f t="shared" si="26"/>
        <v>0</v>
      </c>
    </row>
    <row r="161" spans="1:26" x14ac:dyDescent="0.2">
      <c r="A161" s="14">
        <f t="shared" si="18"/>
        <v>159</v>
      </c>
      <c r="B161" s="69"/>
      <c r="C161" s="19"/>
      <c r="D161" s="20"/>
      <c r="E161" s="20"/>
      <c r="F161" s="69"/>
      <c r="G161" s="15"/>
      <c r="H161" s="15"/>
      <c r="I161" s="15"/>
      <c r="J161" s="16"/>
      <c r="K161" s="15"/>
      <c r="L161" s="15"/>
      <c r="M161" s="15"/>
      <c r="N161" s="17"/>
      <c r="O161" s="16"/>
      <c r="P161" s="15"/>
      <c r="Q161" s="17"/>
      <c r="R161" s="15"/>
      <c r="S161" s="16">
        <f t="shared" si="19"/>
        <v>0</v>
      </c>
      <c r="T161" s="18" t="b">
        <f t="shared" si="20"/>
        <v>1</v>
      </c>
      <c r="U161" s="18" t="b">
        <f t="shared" si="21"/>
        <v>1</v>
      </c>
      <c r="V161" s="15" t="b">
        <f t="shared" si="22"/>
        <v>0</v>
      </c>
      <c r="W161" s="15" t="b">
        <f t="shared" si="23"/>
        <v>1</v>
      </c>
      <c r="X161" s="15" t="b">
        <f t="shared" si="24"/>
        <v>1</v>
      </c>
      <c r="Y161" s="15" t="b">
        <f t="shared" si="25"/>
        <v>1</v>
      </c>
      <c r="Z161" s="15" t="b">
        <f t="shared" si="26"/>
        <v>0</v>
      </c>
    </row>
    <row r="162" spans="1:26" x14ac:dyDescent="0.2">
      <c r="A162" s="14">
        <f t="shared" si="18"/>
        <v>160</v>
      </c>
      <c r="B162" s="69"/>
      <c r="C162" s="19"/>
      <c r="D162" s="20"/>
      <c r="E162" s="20"/>
      <c r="F162" s="69"/>
      <c r="G162" s="15"/>
      <c r="H162" s="15"/>
      <c r="I162" s="15"/>
      <c r="J162" s="16"/>
      <c r="K162" s="15"/>
      <c r="L162" s="15"/>
      <c r="M162" s="15"/>
      <c r="N162" s="17"/>
      <c r="O162" s="16"/>
      <c r="P162" s="15"/>
      <c r="Q162" s="17"/>
      <c r="R162" s="15"/>
      <c r="S162" s="16">
        <f t="shared" si="19"/>
        <v>0</v>
      </c>
      <c r="T162" s="18" t="b">
        <f t="shared" si="20"/>
        <v>1</v>
      </c>
      <c r="U162" s="18" t="b">
        <f t="shared" si="21"/>
        <v>1</v>
      </c>
      <c r="V162" s="15" t="b">
        <f t="shared" si="22"/>
        <v>0</v>
      </c>
      <c r="W162" s="15" t="b">
        <f t="shared" si="23"/>
        <v>1</v>
      </c>
      <c r="X162" s="15" t="b">
        <f t="shared" si="24"/>
        <v>1</v>
      </c>
      <c r="Y162" s="15" t="b">
        <f t="shared" si="25"/>
        <v>1</v>
      </c>
      <c r="Z162" s="15" t="b">
        <f t="shared" si="26"/>
        <v>0</v>
      </c>
    </row>
    <row r="163" spans="1:26" x14ac:dyDescent="0.2">
      <c r="A163" s="14">
        <f t="shared" si="18"/>
        <v>161</v>
      </c>
      <c r="B163" s="69"/>
      <c r="C163" s="19"/>
      <c r="D163" s="20"/>
      <c r="E163" s="20"/>
      <c r="F163" s="69"/>
      <c r="G163" s="15"/>
      <c r="H163" s="15"/>
      <c r="I163" s="15"/>
      <c r="J163" s="16"/>
      <c r="K163" s="15"/>
      <c r="L163" s="15"/>
      <c r="M163" s="15"/>
      <c r="N163" s="17"/>
      <c r="O163" s="16"/>
      <c r="P163" s="15"/>
      <c r="Q163" s="17"/>
      <c r="R163" s="15"/>
      <c r="S163" s="16">
        <f t="shared" si="19"/>
        <v>0</v>
      </c>
      <c r="T163" s="18" t="b">
        <f t="shared" si="20"/>
        <v>1</v>
      </c>
      <c r="U163" s="18" t="b">
        <f t="shared" si="21"/>
        <v>1</v>
      </c>
      <c r="V163" s="15" t="b">
        <f t="shared" si="22"/>
        <v>0</v>
      </c>
      <c r="W163" s="15" t="b">
        <f t="shared" si="23"/>
        <v>1</v>
      </c>
      <c r="X163" s="15" t="b">
        <f t="shared" si="24"/>
        <v>1</v>
      </c>
      <c r="Y163" s="15" t="b">
        <f t="shared" si="25"/>
        <v>1</v>
      </c>
      <c r="Z163" s="15" t="b">
        <f t="shared" si="26"/>
        <v>0</v>
      </c>
    </row>
    <row r="164" spans="1:26" x14ac:dyDescent="0.2">
      <c r="A164" s="14">
        <f t="shared" si="18"/>
        <v>162</v>
      </c>
      <c r="B164" s="69"/>
      <c r="C164" s="19"/>
      <c r="D164" s="20"/>
      <c r="E164" s="20"/>
      <c r="F164" s="69"/>
      <c r="G164" s="15"/>
      <c r="H164" s="15"/>
      <c r="I164" s="15"/>
      <c r="J164" s="16"/>
      <c r="K164" s="15"/>
      <c r="L164" s="15"/>
      <c r="M164" s="15"/>
      <c r="N164" s="17"/>
      <c r="O164" s="16"/>
      <c r="P164" s="15"/>
      <c r="Q164" s="17"/>
      <c r="R164" s="15"/>
      <c r="S164" s="16">
        <f t="shared" si="19"/>
        <v>0</v>
      </c>
      <c r="T164" s="18" t="b">
        <f t="shared" si="20"/>
        <v>1</v>
      </c>
      <c r="U164" s="18" t="b">
        <f t="shared" si="21"/>
        <v>1</v>
      </c>
      <c r="V164" s="15" t="b">
        <f t="shared" si="22"/>
        <v>0</v>
      </c>
      <c r="W164" s="15" t="b">
        <f t="shared" si="23"/>
        <v>1</v>
      </c>
      <c r="X164" s="15" t="b">
        <f t="shared" si="24"/>
        <v>1</v>
      </c>
      <c r="Y164" s="15" t="b">
        <f t="shared" si="25"/>
        <v>1</v>
      </c>
      <c r="Z164" s="15" t="b">
        <f t="shared" si="26"/>
        <v>0</v>
      </c>
    </row>
    <row r="165" spans="1:26" x14ac:dyDescent="0.2">
      <c r="A165" s="14">
        <f t="shared" si="18"/>
        <v>163</v>
      </c>
      <c r="B165" s="69"/>
      <c r="C165" s="19"/>
      <c r="D165" s="20"/>
      <c r="E165" s="20"/>
      <c r="F165" s="69"/>
      <c r="G165" s="15"/>
      <c r="H165" s="15"/>
      <c r="I165" s="15"/>
      <c r="J165" s="16"/>
      <c r="K165" s="15"/>
      <c r="L165" s="15"/>
      <c r="M165" s="15"/>
      <c r="N165" s="17"/>
      <c r="O165" s="16"/>
      <c r="P165" s="15"/>
      <c r="Q165" s="17"/>
      <c r="R165" s="15"/>
      <c r="S165" s="16">
        <f t="shared" si="19"/>
        <v>0</v>
      </c>
      <c r="T165" s="18" t="b">
        <f t="shared" si="20"/>
        <v>1</v>
      </c>
      <c r="U165" s="18" t="b">
        <f t="shared" si="21"/>
        <v>1</v>
      </c>
      <c r="V165" s="15" t="b">
        <f t="shared" si="22"/>
        <v>0</v>
      </c>
      <c r="W165" s="15" t="b">
        <f t="shared" si="23"/>
        <v>1</v>
      </c>
      <c r="X165" s="15" t="b">
        <f t="shared" si="24"/>
        <v>1</v>
      </c>
      <c r="Y165" s="15" t="b">
        <f t="shared" si="25"/>
        <v>1</v>
      </c>
      <c r="Z165" s="15" t="b">
        <f t="shared" si="26"/>
        <v>0</v>
      </c>
    </row>
    <row r="166" spans="1:26" x14ac:dyDescent="0.2">
      <c r="A166" s="14">
        <f t="shared" si="18"/>
        <v>164</v>
      </c>
      <c r="B166" s="69"/>
      <c r="C166" s="19"/>
      <c r="D166" s="20"/>
      <c r="E166" s="20"/>
      <c r="F166" s="69"/>
      <c r="G166" s="15"/>
      <c r="H166" s="15"/>
      <c r="I166" s="15"/>
      <c r="J166" s="16"/>
      <c r="K166" s="15"/>
      <c r="L166" s="15"/>
      <c r="M166" s="15"/>
      <c r="N166" s="17"/>
      <c r="O166" s="16"/>
      <c r="P166" s="15"/>
      <c r="Q166" s="17"/>
      <c r="R166" s="15"/>
      <c r="S166" s="16">
        <f t="shared" si="19"/>
        <v>0</v>
      </c>
      <c r="T166" s="18" t="b">
        <f t="shared" si="20"/>
        <v>1</v>
      </c>
      <c r="U166" s="18" t="b">
        <f t="shared" si="21"/>
        <v>1</v>
      </c>
      <c r="V166" s="15" t="b">
        <f t="shared" si="22"/>
        <v>0</v>
      </c>
      <c r="W166" s="15" t="b">
        <f t="shared" si="23"/>
        <v>1</v>
      </c>
      <c r="X166" s="15" t="b">
        <f t="shared" si="24"/>
        <v>1</v>
      </c>
      <c r="Y166" s="15" t="b">
        <f t="shared" si="25"/>
        <v>1</v>
      </c>
      <c r="Z166" s="15" t="b">
        <f t="shared" si="26"/>
        <v>0</v>
      </c>
    </row>
    <row r="167" spans="1:26" x14ac:dyDescent="0.2">
      <c r="A167" s="14">
        <f t="shared" si="18"/>
        <v>165</v>
      </c>
      <c r="B167" s="69"/>
      <c r="C167" s="21"/>
      <c r="D167" s="22"/>
      <c r="E167" s="22"/>
      <c r="F167" s="69"/>
      <c r="G167" s="15"/>
      <c r="H167" s="15"/>
      <c r="I167" s="15"/>
      <c r="J167" s="16"/>
      <c r="K167" s="15"/>
      <c r="L167" s="15"/>
      <c r="M167" s="15"/>
      <c r="N167" s="17"/>
      <c r="O167" s="16"/>
      <c r="P167" s="15"/>
      <c r="Q167" s="17"/>
      <c r="R167" s="15"/>
      <c r="S167" s="16">
        <f t="shared" si="19"/>
        <v>0</v>
      </c>
      <c r="T167" s="18" t="b">
        <f t="shared" si="20"/>
        <v>1</v>
      </c>
      <c r="U167" s="18" t="b">
        <f t="shared" si="21"/>
        <v>1</v>
      </c>
      <c r="V167" s="15" t="b">
        <f t="shared" si="22"/>
        <v>0</v>
      </c>
      <c r="W167" s="15" t="b">
        <f t="shared" si="23"/>
        <v>1</v>
      </c>
      <c r="X167" s="15" t="b">
        <f t="shared" si="24"/>
        <v>1</v>
      </c>
      <c r="Y167" s="15" t="b">
        <f t="shared" si="25"/>
        <v>1</v>
      </c>
      <c r="Z167" s="15" t="b">
        <f t="shared" si="26"/>
        <v>0</v>
      </c>
    </row>
    <row r="168" spans="1:26" x14ac:dyDescent="0.2">
      <c r="A168" s="14">
        <f t="shared" si="18"/>
        <v>166</v>
      </c>
      <c r="B168" s="69"/>
      <c r="C168" s="19"/>
      <c r="D168" s="20"/>
      <c r="E168" s="20"/>
      <c r="F168" s="69"/>
      <c r="G168" s="15"/>
      <c r="H168" s="15"/>
      <c r="I168" s="15"/>
      <c r="J168" s="16"/>
      <c r="K168" s="15"/>
      <c r="L168" s="15"/>
      <c r="M168" s="15"/>
      <c r="N168" s="17"/>
      <c r="O168" s="16"/>
      <c r="P168" s="15"/>
      <c r="Q168" s="17"/>
      <c r="R168" s="15"/>
      <c r="S168" s="16">
        <f t="shared" si="19"/>
        <v>0</v>
      </c>
      <c r="T168" s="18" t="b">
        <f t="shared" si="20"/>
        <v>1</v>
      </c>
      <c r="U168" s="18" t="b">
        <f t="shared" si="21"/>
        <v>1</v>
      </c>
      <c r="V168" s="15" t="b">
        <f t="shared" si="22"/>
        <v>0</v>
      </c>
      <c r="W168" s="15" t="b">
        <f t="shared" si="23"/>
        <v>1</v>
      </c>
      <c r="X168" s="15" t="b">
        <f t="shared" si="24"/>
        <v>1</v>
      </c>
      <c r="Y168" s="15" t="b">
        <f t="shared" si="25"/>
        <v>1</v>
      </c>
      <c r="Z168" s="15" t="b">
        <f t="shared" si="26"/>
        <v>0</v>
      </c>
    </row>
    <row r="169" spans="1:26" x14ac:dyDescent="0.2">
      <c r="A169" s="14">
        <f t="shared" si="18"/>
        <v>167</v>
      </c>
      <c r="B169" s="69"/>
      <c r="C169" s="19"/>
      <c r="D169" s="20"/>
      <c r="E169" s="20"/>
      <c r="F169" s="69"/>
      <c r="G169" s="15"/>
      <c r="H169" s="15"/>
      <c r="I169" s="15"/>
      <c r="J169" s="16"/>
      <c r="K169" s="15"/>
      <c r="L169" s="15"/>
      <c r="M169" s="15"/>
      <c r="N169" s="17"/>
      <c r="O169" s="16"/>
      <c r="P169" s="15"/>
      <c r="Q169" s="17"/>
      <c r="R169" s="15"/>
      <c r="S169" s="16">
        <f t="shared" si="19"/>
        <v>0</v>
      </c>
      <c r="T169" s="18" t="b">
        <f t="shared" si="20"/>
        <v>1</v>
      </c>
      <c r="U169" s="18" t="b">
        <f t="shared" si="21"/>
        <v>1</v>
      </c>
      <c r="V169" s="15" t="b">
        <f t="shared" si="22"/>
        <v>0</v>
      </c>
      <c r="W169" s="15" t="b">
        <f t="shared" si="23"/>
        <v>1</v>
      </c>
      <c r="X169" s="15" t="b">
        <f t="shared" si="24"/>
        <v>1</v>
      </c>
      <c r="Y169" s="15" t="b">
        <f t="shared" si="25"/>
        <v>1</v>
      </c>
      <c r="Z169" s="15" t="b">
        <f t="shared" si="26"/>
        <v>0</v>
      </c>
    </row>
    <row r="170" spans="1:26" x14ac:dyDescent="0.2">
      <c r="A170" s="14">
        <f t="shared" si="18"/>
        <v>168</v>
      </c>
      <c r="B170" s="69"/>
      <c r="C170" s="19"/>
      <c r="D170" s="20"/>
      <c r="E170" s="20"/>
      <c r="F170" s="69"/>
      <c r="G170" s="15"/>
      <c r="H170" s="15"/>
      <c r="I170" s="15"/>
      <c r="J170" s="16"/>
      <c r="K170" s="15"/>
      <c r="L170" s="15"/>
      <c r="M170" s="15"/>
      <c r="N170" s="17"/>
      <c r="O170" s="16"/>
      <c r="P170" s="15"/>
      <c r="Q170" s="17"/>
      <c r="R170" s="15"/>
      <c r="S170" s="16">
        <f t="shared" si="19"/>
        <v>0</v>
      </c>
      <c r="T170" s="18" t="b">
        <f t="shared" si="20"/>
        <v>1</v>
      </c>
      <c r="U170" s="18" t="b">
        <f t="shared" si="21"/>
        <v>1</v>
      </c>
      <c r="V170" s="15" t="b">
        <f t="shared" si="22"/>
        <v>0</v>
      </c>
      <c r="W170" s="15" t="b">
        <f t="shared" si="23"/>
        <v>1</v>
      </c>
      <c r="X170" s="15" t="b">
        <f t="shared" si="24"/>
        <v>1</v>
      </c>
      <c r="Y170" s="15" t="b">
        <f t="shared" si="25"/>
        <v>1</v>
      </c>
      <c r="Z170" s="15" t="b">
        <f t="shared" si="26"/>
        <v>0</v>
      </c>
    </row>
    <row r="171" spans="1:26" x14ac:dyDescent="0.2">
      <c r="A171" s="14">
        <f t="shared" si="18"/>
        <v>169</v>
      </c>
      <c r="B171" s="69"/>
      <c r="C171" s="19"/>
      <c r="D171" s="20"/>
      <c r="E171" s="20"/>
      <c r="F171" s="69"/>
      <c r="G171" s="15"/>
      <c r="H171" s="15"/>
      <c r="I171" s="15"/>
      <c r="J171" s="16"/>
      <c r="K171" s="15"/>
      <c r="L171" s="15"/>
      <c r="M171" s="15"/>
      <c r="N171" s="17"/>
      <c r="O171" s="16"/>
      <c r="P171" s="15"/>
      <c r="Q171" s="17"/>
      <c r="R171" s="15"/>
      <c r="S171" s="16">
        <f t="shared" si="19"/>
        <v>0</v>
      </c>
      <c r="T171" s="18" t="b">
        <f t="shared" si="20"/>
        <v>1</v>
      </c>
      <c r="U171" s="18" t="b">
        <f t="shared" si="21"/>
        <v>1</v>
      </c>
      <c r="V171" s="15" t="b">
        <f t="shared" si="22"/>
        <v>0</v>
      </c>
      <c r="W171" s="15" t="b">
        <f t="shared" si="23"/>
        <v>1</v>
      </c>
      <c r="X171" s="15" t="b">
        <f t="shared" si="24"/>
        <v>1</v>
      </c>
      <c r="Y171" s="15" t="b">
        <f t="shared" si="25"/>
        <v>1</v>
      </c>
      <c r="Z171" s="15" t="b">
        <f t="shared" si="26"/>
        <v>0</v>
      </c>
    </row>
    <row r="172" spans="1:26" x14ac:dyDescent="0.2">
      <c r="A172" s="14">
        <f t="shared" si="18"/>
        <v>170</v>
      </c>
      <c r="B172" s="69"/>
      <c r="C172" s="19"/>
      <c r="D172" s="20"/>
      <c r="E172" s="20"/>
      <c r="F172" s="69"/>
      <c r="G172" s="15"/>
      <c r="H172" s="15"/>
      <c r="I172" s="15"/>
      <c r="J172" s="16"/>
      <c r="K172" s="15"/>
      <c r="L172" s="15"/>
      <c r="M172" s="15"/>
      <c r="N172" s="17"/>
      <c r="O172" s="16"/>
      <c r="P172" s="15"/>
      <c r="Q172" s="17"/>
      <c r="R172" s="15"/>
      <c r="S172" s="16">
        <f t="shared" si="19"/>
        <v>0</v>
      </c>
      <c r="T172" s="18" t="b">
        <f t="shared" si="20"/>
        <v>1</v>
      </c>
      <c r="U172" s="18" t="b">
        <f t="shared" si="21"/>
        <v>1</v>
      </c>
      <c r="V172" s="15" t="b">
        <f t="shared" si="22"/>
        <v>0</v>
      </c>
      <c r="W172" s="15" t="b">
        <f t="shared" si="23"/>
        <v>1</v>
      </c>
      <c r="X172" s="15" t="b">
        <f t="shared" si="24"/>
        <v>1</v>
      </c>
      <c r="Y172" s="15" t="b">
        <f t="shared" si="25"/>
        <v>1</v>
      </c>
      <c r="Z172" s="15" t="b">
        <f t="shared" si="26"/>
        <v>0</v>
      </c>
    </row>
    <row r="173" spans="1:26" x14ac:dyDescent="0.2">
      <c r="A173" s="14">
        <f t="shared" si="18"/>
        <v>171</v>
      </c>
      <c r="B173" s="69"/>
      <c r="C173" s="19"/>
      <c r="D173" s="20"/>
      <c r="E173" s="20"/>
      <c r="F173" s="69"/>
      <c r="G173" s="15"/>
      <c r="H173" s="15"/>
      <c r="I173" s="15"/>
      <c r="J173" s="16"/>
      <c r="K173" s="15"/>
      <c r="L173" s="15"/>
      <c r="M173" s="15"/>
      <c r="N173" s="17"/>
      <c r="O173" s="16"/>
      <c r="P173" s="15"/>
      <c r="Q173" s="17"/>
      <c r="R173" s="15"/>
      <c r="S173" s="16">
        <f t="shared" si="19"/>
        <v>0</v>
      </c>
      <c r="T173" s="18" t="b">
        <f t="shared" si="20"/>
        <v>1</v>
      </c>
      <c r="U173" s="18" t="b">
        <f t="shared" si="21"/>
        <v>1</v>
      </c>
      <c r="V173" s="15" t="b">
        <f t="shared" si="22"/>
        <v>0</v>
      </c>
      <c r="W173" s="15" t="b">
        <f t="shared" si="23"/>
        <v>1</v>
      </c>
      <c r="X173" s="15" t="b">
        <f t="shared" si="24"/>
        <v>1</v>
      </c>
      <c r="Y173" s="15" t="b">
        <f t="shared" si="25"/>
        <v>1</v>
      </c>
      <c r="Z173" s="15" t="b">
        <f t="shared" si="26"/>
        <v>0</v>
      </c>
    </row>
    <row r="174" spans="1:26" x14ac:dyDescent="0.2">
      <c r="A174" s="14">
        <f t="shared" si="18"/>
        <v>172</v>
      </c>
      <c r="B174" s="69"/>
      <c r="C174" s="19"/>
      <c r="D174" s="20"/>
      <c r="E174" s="20"/>
      <c r="F174" s="69"/>
      <c r="G174" s="15"/>
      <c r="H174" s="15"/>
      <c r="I174" s="15"/>
      <c r="J174" s="16"/>
      <c r="K174" s="15"/>
      <c r="L174" s="15"/>
      <c r="M174" s="15"/>
      <c r="N174" s="17"/>
      <c r="O174" s="16"/>
      <c r="P174" s="15"/>
      <c r="Q174" s="17"/>
      <c r="R174" s="15"/>
      <c r="S174" s="16">
        <f t="shared" si="19"/>
        <v>0</v>
      </c>
      <c r="T174" s="18" t="b">
        <f t="shared" si="20"/>
        <v>1</v>
      </c>
      <c r="U174" s="18" t="b">
        <f t="shared" si="21"/>
        <v>1</v>
      </c>
      <c r="V174" s="15" t="b">
        <f t="shared" si="22"/>
        <v>0</v>
      </c>
      <c r="W174" s="15" t="b">
        <f t="shared" si="23"/>
        <v>1</v>
      </c>
      <c r="X174" s="15" t="b">
        <f t="shared" si="24"/>
        <v>1</v>
      </c>
      <c r="Y174" s="15" t="b">
        <f t="shared" si="25"/>
        <v>1</v>
      </c>
      <c r="Z174" s="15" t="b">
        <f t="shared" si="26"/>
        <v>0</v>
      </c>
    </row>
    <row r="175" spans="1:26" x14ac:dyDescent="0.2">
      <c r="A175" s="14">
        <f t="shared" si="18"/>
        <v>173</v>
      </c>
      <c r="B175" s="69"/>
      <c r="C175" s="19"/>
      <c r="D175" s="20"/>
      <c r="E175" s="20"/>
      <c r="F175" s="69"/>
      <c r="G175" s="15"/>
      <c r="H175" s="15"/>
      <c r="I175" s="15"/>
      <c r="J175" s="16"/>
      <c r="K175" s="15"/>
      <c r="L175" s="15"/>
      <c r="M175" s="15"/>
      <c r="N175" s="17"/>
      <c r="O175" s="16"/>
      <c r="P175" s="15"/>
      <c r="Q175" s="17"/>
      <c r="R175" s="15"/>
      <c r="S175" s="16">
        <f t="shared" si="19"/>
        <v>0</v>
      </c>
      <c r="T175" s="18" t="b">
        <f t="shared" si="20"/>
        <v>1</v>
      </c>
      <c r="U175" s="18" t="b">
        <f t="shared" si="21"/>
        <v>1</v>
      </c>
      <c r="V175" s="15" t="b">
        <f t="shared" si="22"/>
        <v>0</v>
      </c>
      <c r="W175" s="15" t="b">
        <f t="shared" si="23"/>
        <v>1</v>
      </c>
      <c r="X175" s="15" t="b">
        <f t="shared" si="24"/>
        <v>1</v>
      </c>
      <c r="Y175" s="15" t="b">
        <f t="shared" si="25"/>
        <v>1</v>
      </c>
      <c r="Z175" s="15" t="b">
        <f t="shared" si="26"/>
        <v>0</v>
      </c>
    </row>
    <row r="176" spans="1:26" x14ac:dyDescent="0.2">
      <c r="A176" s="14">
        <f t="shared" si="18"/>
        <v>174</v>
      </c>
      <c r="B176" s="69"/>
      <c r="C176" s="19"/>
      <c r="D176" s="20"/>
      <c r="E176" s="20"/>
      <c r="F176" s="69"/>
      <c r="G176" s="15"/>
      <c r="H176" s="15"/>
      <c r="I176" s="15"/>
      <c r="J176" s="16"/>
      <c r="K176" s="15"/>
      <c r="L176" s="15"/>
      <c r="M176" s="15"/>
      <c r="N176" s="17"/>
      <c r="O176" s="16"/>
      <c r="P176" s="15"/>
      <c r="Q176" s="17"/>
      <c r="R176" s="15"/>
      <c r="S176" s="16">
        <f t="shared" si="19"/>
        <v>0</v>
      </c>
      <c r="T176" s="18" t="b">
        <f t="shared" si="20"/>
        <v>1</v>
      </c>
      <c r="U176" s="18" t="b">
        <f t="shared" si="21"/>
        <v>1</v>
      </c>
      <c r="V176" s="15" t="b">
        <f t="shared" si="22"/>
        <v>0</v>
      </c>
      <c r="W176" s="15" t="b">
        <f t="shared" si="23"/>
        <v>1</v>
      </c>
      <c r="X176" s="15" t="b">
        <f t="shared" si="24"/>
        <v>1</v>
      </c>
      <c r="Y176" s="15" t="b">
        <f t="shared" si="25"/>
        <v>1</v>
      </c>
      <c r="Z176" s="15" t="b">
        <f t="shared" si="26"/>
        <v>0</v>
      </c>
    </row>
    <row r="177" spans="1:26" x14ac:dyDescent="0.2">
      <c r="A177" s="14">
        <f t="shared" si="18"/>
        <v>175</v>
      </c>
      <c r="B177" s="69"/>
      <c r="C177" s="19"/>
      <c r="D177" s="20"/>
      <c r="E177" s="20"/>
      <c r="F177" s="69"/>
      <c r="G177" s="15"/>
      <c r="H177" s="15"/>
      <c r="I177" s="15"/>
      <c r="J177" s="16"/>
      <c r="K177" s="15"/>
      <c r="L177" s="15"/>
      <c r="M177" s="15"/>
      <c r="N177" s="17"/>
      <c r="O177" s="16"/>
      <c r="P177" s="15"/>
      <c r="Q177" s="17"/>
      <c r="R177" s="15"/>
      <c r="S177" s="16">
        <f t="shared" si="19"/>
        <v>0</v>
      </c>
      <c r="T177" s="18" t="b">
        <f t="shared" si="20"/>
        <v>1</v>
      </c>
      <c r="U177" s="18" t="b">
        <f t="shared" si="21"/>
        <v>1</v>
      </c>
      <c r="V177" s="15" t="b">
        <f t="shared" si="22"/>
        <v>0</v>
      </c>
      <c r="W177" s="15" t="b">
        <f t="shared" si="23"/>
        <v>1</v>
      </c>
      <c r="X177" s="15" t="b">
        <f t="shared" si="24"/>
        <v>1</v>
      </c>
      <c r="Y177" s="15" t="b">
        <f t="shared" si="25"/>
        <v>1</v>
      </c>
      <c r="Z177" s="15" t="b">
        <f t="shared" si="26"/>
        <v>0</v>
      </c>
    </row>
    <row r="178" spans="1:26" x14ac:dyDescent="0.2">
      <c r="A178" s="14">
        <f t="shared" si="18"/>
        <v>176</v>
      </c>
      <c r="B178" s="69"/>
      <c r="C178" s="19"/>
      <c r="D178" s="20"/>
      <c r="E178" s="20"/>
      <c r="F178" s="69"/>
      <c r="G178" s="15"/>
      <c r="H178" s="15"/>
      <c r="I178" s="15"/>
      <c r="J178" s="16"/>
      <c r="K178" s="15"/>
      <c r="L178" s="15"/>
      <c r="M178" s="15"/>
      <c r="N178" s="17"/>
      <c r="O178" s="16"/>
      <c r="P178" s="15"/>
      <c r="Q178" s="17"/>
      <c r="R178" s="15"/>
      <c r="S178" s="16">
        <f t="shared" si="19"/>
        <v>0</v>
      </c>
      <c r="T178" s="18" t="b">
        <f t="shared" si="20"/>
        <v>1</v>
      </c>
      <c r="U178" s="18" t="b">
        <f t="shared" si="21"/>
        <v>1</v>
      </c>
      <c r="V178" s="15" t="b">
        <f t="shared" si="22"/>
        <v>0</v>
      </c>
      <c r="W178" s="15" t="b">
        <f t="shared" si="23"/>
        <v>1</v>
      </c>
      <c r="X178" s="15" t="b">
        <f t="shared" si="24"/>
        <v>1</v>
      </c>
      <c r="Y178" s="15" t="b">
        <f t="shared" si="25"/>
        <v>1</v>
      </c>
      <c r="Z178" s="15" t="b">
        <f t="shared" si="26"/>
        <v>0</v>
      </c>
    </row>
    <row r="179" spans="1:26" x14ac:dyDescent="0.2">
      <c r="A179" s="14">
        <f t="shared" si="18"/>
        <v>177</v>
      </c>
      <c r="B179" s="69"/>
      <c r="C179" s="19"/>
      <c r="D179" s="20"/>
      <c r="E179" s="20"/>
      <c r="F179" s="69"/>
      <c r="G179" s="15"/>
      <c r="H179" s="15"/>
      <c r="I179" s="15"/>
      <c r="J179" s="16"/>
      <c r="K179" s="15"/>
      <c r="L179" s="15"/>
      <c r="M179" s="15"/>
      <c r="N179" s="17"/>
      <c r="O179" s="16"/>
      <c r="P179" s="15"/>
      <c r="Q179" s="17"/>
      <c r="R179" s="15"/>
      <c r="S179" s="16">
        <f t="shared" si="19"/>
        <v>0</v>
      </c>
      <c r="T179" s="18" t="b">
        <f t="shared" si="20"/>
        <v>1</v>
      </c>
      <c r="U179" s="18" t="b">
        <f t="shared" si="21"/>
        <v>1</v>
      </c>
      <c r="V179" s="15" t="b">
        <f t="shared" si="22"/>
        <v>0</v>
      </c>
      <c r="W179" s="15" t="b">
        <f t="shared" si="23"/>
        <v>1</v>
      </c>
      <c r="X179" s="15" t="b">
        <f t="shared" si="24"/>
        <v>1</v>
      </c>
      <c r="Y179" s="15" t="b">
        <f t="shared" si="25"/>
        <v>1</v>
      </c>
      <c r="Z179" s="15" t="b">
        <f t="shared" si="26"/>
        <v>0</v>
      </c>
    </row>
    <row r="180" spans="1:26" x14ac:dyDescent="0.2">
      <c r="A180" s="14">
        <f t="shared" si="18"/>
        <v>178</v>
      </c>
      <c r="B180" s="69"/>
      <c r="C180" s="19"/>
      <c r="D180" s="20"/>
      <c r="E180" s="20"/>
      <c r="F180" s="69"/>
      <c r="G180" s="15"/>
      <c r="H180" s="15"/>
      <c r="I180" s="15"/>
      <c r="J180" s="16"/>
      <c r="K180" s="15"/>
      <c r="L180" s="15"/>
      <c r="M180" s="15"/>
      <c r="N180" s="17"/>
      <c r="O180" s="16"/>
      <c r="P180" s="15"/>
      <c r="Q180" s="17"/>
      <c r="R180" s="15"/>
      <c r="S180" s="16">
        <f t="shared" si="19"/>
        <v>0</v>
      </c>
      <c r="T180" s="18" t="b">
        <f t="shared" si="20"/>
        <v>1</v>
      </c>
      <c r="U180" s="18" t="b">
        <f t="shared" si="21"/>
        <v>1</v>
      </c>
      <c r="V180" s="15" t="b">
        <f t="shared" si="22"/>
        <v>0</v>
      </c>
      <c r="W180" s="15" t="b">
        <f t="shared" si="23"/>
        <v>1</v>
      </c>
      <c r="X180" s="15" t="b">
        <f t="shared" si="24"/>
        <v>1</v>
      </c>
      <c r="Y180" s="15" t="b">
        <f t="shared" si="25"/>
        <v>1</v>
      </c>
      <c r="Z180" s="15" t="b">
        <f t="shared" si="26"/>
        <v>0</v>
      </c>
    </row>
    <row r="181" spans="1:26" x14ac:dyDescent="0.2">
      <c r="A181" s="14">
        <f t="shared" si="18"/>
        <v>179</v>
      </c>
      <c r="B181" s="69"/>
      <c r="C181" s="21"/>
      <c r="D181" s="22"/>
      <c r="E181" s="22"/>
      <c r="F181" s="69"/>
      <c r="G181" s="15"/>
      <c r="H181" s="15"/>
      <c r="I181" s="15"/>
      <c r="J181" s="16"/>
      <c r="K181" s="15"/>
      <c r="L181" s="15"/>
      <c r="M181" s="15"/>
      <c r="N181" s="17"/>
      <c r="O181" s="16"/>
      <c r="P181" s="15"/>
      <c r="Q181" s="17"/>
      <c r="R181" s="15"/>
      <c r="S181" s="16">
        <f t="shared" si="19"/>
        <v>0</v>
      </c>
      <c r="T181" s="18" t="b">
        <f t="shared" si="20"/>
        <v>1</v>
      </c>
      <c r="U181" s="18" t="b">
        <f t="shared" si="21"/>
        <v>1</v>
      </c>
      <c r="V181" s="15" t="b">
        <f t="shared" si="22"/>
        <v>0</v>
      </c>
      <c r="W181" s="15" t="b">
        <f t="shared" si="23"/>
        <v>1</v>
      </c>
      <c r="X181" s="15" t="b">
        <f t="shared" si="24"/>
        <v>1</v>
      </c>
      <c r="Y181" s="15" t="b">
        <f t="shared" si="25"/>
        <v>1</v>
      </c>
      <c r="Z181" s="15" t="b">
        <f t="shared" si="26"/>
        <v>0</v>
      </c>
    </row>
    <row r="182" spans="1:26" x14ac:dyDescent="0.2">
      <c r="A182" s="14">
        <f t="shared" si="18"/>
        <v>180</v>
      </c>
      <c r="B182" s="69"/>
      <c r="C182" s="19"/>
      <c r="D182" s="20"/>
      <c r="E182" s="20"/>
      <c r="F182" s="69"/>
      <c r="G182" s="15"/>
      <c r="H182" s="15"/>
      <c r="I182" s="15"/>
      <c r="J182" s="16"/>
      <c r="K182" s="15"/>
      <c r="L182" s="15"/>
      <c r="M182" s="15"/>
      <c r="N182" s="17"/>
      <c r="O182" s="16"/>
      <c r="P182" s="15"/>
      <c r="Q182" s="17"/>
      <c r="R182" s="15"/>
      <c r="S182" s="16">
        <f t="shared" si="19"/>
        <v>0</v>
      </c>
      <c r="T182" s="18" t="b">
        <f t="shared" si="20"/>
        <v>1</v>
      </c>
      <c r="U182" s="18" t="b">
        <f t="shared" si="21"/>
        <v>1</v>
      </c>
      <c r="V182" s="15" t="b">
        <f t="shared" si="22"/>
        <v>0</v>
      </c>
      <c r="W182" s="15" t="b">
        <f t="shared" si="23"/>
        <v>1</v>
      </c>
      <c r="X182" s="15" t="b">
        <f t="shared" si="24"/>
        <v>1</v>
      </c>
      <c r="Y182" s="15" t="b">
        <f t="shared" si="25"/>
        <v>1</v>
      </c>
      <c r="Z182" s="15" t="b">
        <f t="shared" si="26"/>
        <v>0</v>
      </c>
    </row>
    <row r="183" spans="1:26" x14ac:dyDescent="0.2">
      <c r="A183" s="14">
        <f t="shared" si="18"/>
        <v>181</v>
      </c>
      <c r="B183" s="69"/>
      <c r="C183" s="19"/>
      <c r="D183" s="20"/>
      <c r="E183" s="20"/>
      <c r="F183" s="69"/>
      <c r="G183" s="15"/>
      <c r="H183" s="15"/>
      <c r="I183" s="15"/>
      <c r="J183" s="16"/>
      <c r="K183" s="15"/>
      <c r="L183" s="15"/>
      <c r="M183" s="15"/>
      <c r="N183" s="17"/>
      <c r="O183" s="16"/>
      <c r="P183" s="15"/>
      <c r="Q183" s="17"/>
      <c r="R183" s="15"/>
      <c r="S183" s="16">
        <f t="shared" si="19"/>
        <v>0</v>
      </c>
      <c r="T183" s="18" t="b">
        <f t="shared" si="20"/>
        <v>1</v>
      </c>
      <c r="U183" s="18" t="b">
        <f t="shared" si="21"/>
        <v>1</v>
      </c>
      <c r="V183" s="15" t="b">
        <f t="shared" si="22"/>
        <v>0</v>
      </c>
      <c r="W183" s="15" t="b">
        <f t="shared" si="23"/>
        <v>1</v>
      </c>
      <c r="X183" s="15" t="b">
        <f t="shared" si="24"/>
        <v>1</v>
      </c>
      <c r="Y183" s="15" t="b">
        <f t="shared" si="25"/>
        <v>1</v>
      </c>
      <c r="Z183" s="15" t="b">
        <f t="shared" si="26"/>
        <v>0</v>
      </c>
    </row>
    <row r="184" spans="1:26" x14ac:dyDescent="0.2">
      <c r="A184" s="14">
        <f t="shared" si="18"/>
        <v>182</v>
      </c>
      <c r="B184" s="69"/>
      <c r="C184" s="19"/>
      <c r="D184" s="20"/>
      <c r="E184" s="20"/>
      <c r="F184" s="69"/>
      <c r="G184" s="15"/>
      <c r="H184" s="15"/>
      <c r="I184" s="15"/>
      <c r="J184" s="16"/>
      <c r="K184" s="15"/>
      <c r="L184" s="15"/>
      <c r="M184" s="15"/>
      <c r="N184" s="17"/>
      <c r="O184" s="16"/>
      <c r="P184" s="15"/>
      <c r="Q184" s="17"/>
      <c r="R184" s="15"/>
      <c r="S184" s="16">
        <f t="shared" si="19"/>
        <v>0</v>
      </c>
      <c r="T184" s="18" t="b">
        <f t="shared" si="20"/>
        <v>1</v>
      </c>
      <c r="U184" s="18" t="b">
        <f t="shared" si="21"/>
        <v>1</v>
      </c>
      <c r="V184" s="15" t="b">
        <f t="shared" si="22"/>
        <v>0</v>
      </c>
      <c r="W184" s="15" t="b">
        <f t="shared" si="23"/>
        <v>1</v>
      </c>
      <c r="X184" s="15" t="b">
        <f t="shared" si="24"/>
        <v>1</v>
      </c>
      <c r="Y184" s="15" t="b">
        <f t="shared" si="25"/>
        <v>1</v>
      </c>
      <c r="Z184" s="15" t="b">
        <f t="shared" si="26"/>
        <v>0</v>
      </c>
    </row>
    <row r="185" spans="1:26" x14ac:dyDescent="0.2">
      <c r="A185" s="14">
        <f t="shared" si="18"/>
        <v>183</v>
      </c>
      <c r="B185" s="69"/>
      <c r="C185" s="19"/>
      <c r="D185" s="20"/>
      <c r="E185" s="20"/>
      <c r="F185" s="69"/>
      <c r="G185" s="15"/>
      <c r="H185" s="15"/>
      <c r="I185" s="15"/>
      <c r="J185" s="16"/>
      <c r="K185" s="15"/>
      <c r="L185" s="15"/>
      <c r="M185" s="15"/>
      <c r="N185" s="17"/>
      <c r="O185" s="16"/>
      <c r="P185" s="15"/>
      <c r="Q185" s="17"/>
      <c r="R185" s="15"/>
      <c r="S185" s="16">
        <f t="shared" si="19"/>
        <v>0</v>
      </c>
      <c r="T185" s="18" t="b">
        <f t="shared" si="20"/>
        <v>1</v>
      </c>
      <c r="U185" s="18" t="b">
        <f t="shared" si="21"/>
        <v>1</v>
      </c>
      <c r="V185" s="15" t="b">
        <f t="shared" si="22"/>
        <v>0</v>
      </c>
      <c r="W185" s="15" t="b">
        <f t="shared" si="23"/>
        <v>1</v>
      </c>
      <c r="X185" s="15" t="b">
        <f t="shared" si="24"/>
        <v>1</v>
      </c>
      <c r="Y185" s="15" t="b">
        <f t="shared" si="25"/>
        <v>1</v>
      </c>
      <c r="Z185" s="15" t="b">
        <f t="shared" si="26"/>
        <v>0</v>
      </c>
    </row>
    <row r="186" spans="1:26" x14ac:dyDescent="0.2">
      <c r="A186" s="14">
        <f t="shared" si="18"/>
        <v>184</v>
      </c>
      <c r="B186" s="69"/>
      <c r="C186" s="19"/>
      <c r="D186" s="20"/>
      <c r="E186" s="20"/>
      <c r="F186" s="69"/>
      <c r="G186" s="15"/>
      <c r="H186" s="15"/>
      <c r="I186" s="15"/>
      <c r="J186" s="16"/>
      <c r="K186" s="15"/>
      <c r="L186" s="15"/>
      <c r="M186" s="15"/>
      <c r="N186" s="17"/>
      <c r="O186" s="16"/>
      <c r="P186" s="15"/>
      <c r="Q186" s="17"/>
      <c r="R186" s="15"/>
      <c r="S186" s="16">
        <f t="shared" si="19"/>
        <v>0</v>
      </c>
      <c r="T186" s="18" t="b">
        <f t="shared" si="20"/>
        <v>1</v>
      </c>
      <c r="U186" s="18" t="b">
        <f t="shared" si="21"/>
        <v>1</v>
      </c>
      <c r="V186" s="15" t="b">
        <f t="shared" si="22"/>
        <v>0</v>
      </c>
      <c r="W186" s="15" t="b">
        <f t="shared" si="23"/>
        <v>1</v>
      </c>
      <c r="X186" s="15" t="b">
        <f t="shared" si="24"/>
        <v>1</v>
      </c>
      <c r="Y186" s="15" t="b">
        <f t="shared" si="25"/>
        <v>1</v>
      </c>
      <c r="Z186" s="15" t="b">
        <f t="shared" si="26"/>
        <v>0</v>
      </c>
    </row>
    <row r="187" spans="1:26" x14ac:dyDescent="0.2">
      <c r="A187" s="14">
        <f t="shared" si="18"/>
        <v>185</v>
      </c>
      <c r="B187" s="69"/>
      <c r="C187" s="19"/>
      <c r="D187" s="20"/>
      <c r="E187" s="20"/>
      <c r="F187" s="69"/>
      <c r="G187" s="15"/>
      <c r="H187" s="15"/>
      <c r="I187" s="15"/>
      <c r="J187" s="16"/>
      <c r="K187" s="15"/>
      <c r="L187" s="15"/>
      <c r="M187" s="15"/>
      <c r="N187" s="17"/>
      <c r="O187" s="16"/>
      <c r="P187" s="15"/>
      <c r="Q187" s="17"/>
      <c r="R187" s="15"/>
      <c r="S187" s="16">
        <f t="shared" si="19"/>
        <v>0</v>
      </c>
      <c r="T187" s="18" t="b">
        <f t="shared" si="20"/>
        <v>1</v>
      </c>
      <c r="U187" s="18" t="b">
        <f t="shared" si="21"/>
        <v>1</v>
      </c>
      <c r="V187" s="15" t="b">
        <f t="shared" si="22"/>
        <v>0</v>
      </c>
      <c r="W187" s="15" t="b">
        <f t="shared" si="23"/>
        <v>1</v>
      </c>
      <c r="X187" s="15" t="b">
        <f t="shared" si="24"/>
        <v>1</v>
      </c>
      <c r="Y187" s="15" t="b">
        <f t="shared" si="25"/>
        <v>1</v>
      </c>
      <c r="Z187" s="15" t="b">
        <f t="shared" si="26"/>
        <v>0</v>
      </c>
    </row>
    <row r="188" spans="1:26" x14ac:dyDescent="0.2">
      <c r="A188" s="14">
        <f t="shared" si="18"/>
        <v>186</v>
      </c>
      <c r="B188" s="69"/>
      <c r="C188" s="21"/>
      <c r="D188" s="22"/>
      <c r="E188" s="22"/>
      <c r="F188" s="69"/>
      <c r="G188" s="15"/>
      <c r="H188" s="15"/>
      <c r="I188" s="15"/>
      <c r="J188" s="16"/>
      <c r="K188" s="15"/>
      <c r="L188" s="15"/>
      <c r="M188" s="15"/>
      <c r="N188" s="17"/>
      <c r="O188" s="16"/>
      <c r="P188" s="15"/>
      <c r="Q188" s="17"/>
      <c r="R188" s="15"/>
      <c r="S188" s="16">
        <f t="shared" si="19"/>
        <v>0</v>
      </c>
      <c r="T188" s="18" t="b">
        <f t="shared" si="20"/>
        <v>1</v>
      </c>
      <c r="U188" s="18" t="b">
        <f t="shared" si="21"/>
        <v>1</v>
      </c>
      <c r="V188" s="15" t="b">
        <f t="shared" si="22"/>
        <v>0</v>
      </c>
      <c r="W188" s="15" t="b">
        <f t="shared" si="23"/>
        <v>1</v>
      </c>
      <c r="X188" s="15" t="b">
        <f t="shared" si="24"/>
        <v>1</v>
      </c>
      <c r="Y188" s="15" t="b">
        <f t="shared" si="25"/>
        <v>1</v>
      </c>
      <c r="Z188" s="15" t="b">
        <f t="shared" si="26"/>
        <v>0</v>
      </c>
    </row>
    <row r="189" spans="1:26" x14ac:dyDescent="0.2">
      <c r="A189" s="14">
        <f t="shared" si="18"/>
        <v>187</v>
      </c>
      <c r="B189" s="69"/>
      <c r="C189" s="19"/>
      <c r="D189" s="20"/>
      <c r="E189" s="20"/>
      <c r="F189" s="69"/>
      <c r="G189" s="15"/>
      <c r="H189" s="15"/>
      <c r="I189" s="15"/>
      <c r="J189" s="16"/>
      <c r="K189" s="15"/>
      <c r="L189" s="15"/>
      <c r="M189" s="15"/>
      <c r="N189" s="17"/>
      <c r="O189" s="16"/>
      <c r="P189" s="15"/>
      <c r="Q189" s="17"/>
      <c r="R189" s="15"/>
      <c r="S189" s="16">
        <f t="shared" si="19"/>
        <v>0</v>
      </c>
      <c r="T189" s="18" t="b">
        <f t="shared" si="20"/>
        <v>1</v>
      </c>
      <c r="U189" s="18" t="b">
        <f t="shared" si="21"/>
        <v>1</v>
      </c>
      <c r="V189" s="15" t="b">
        <f t="shared" si="22"/>
        <v>0</v>
      </c>
      <c r="W189" s="15" t="b">
        <f t="shared" si="23"/>
        <v>1</v>
      </c>
      <c r="X189" s="15" t="b">
        <f t="shared" si="24"/>
        <v>1</v>
      </c>
      <c r="Y189" s="15" t="b">
        <f t="shared" si="25"/>
        <v>1</v>
      </c>
      <c r="Z189" s="15" t="b">
        <f t="shared" si="26"/>
        <v>0</v>
      </c>
    </row>
    <row r="190" spans="1:26" x14ac:dyDescent="0.2">
      <c r="A190" s="14">
        <f t="shared" si="18"/>
        <v>188</v>
      </c>
      <c r="B190" s="69"/>
      <c r="C190" s="19"/>
      <c r="D190" s="20"/>
      <c r="E190" s="20"/>
      <c r="F190" s="69"/>
      <c r="G190" s="15"/>
      <c r="H190" s="15"/>
      <c r="I190" s="15"/>
      <c r="J190" s="16"/>
      <c r="K190" s="15"/>
      <c r="L190" s="15"/>
      <c r="M190" s="15"/>
      <c r="N190" s="17"/>
      <c r="O190" s="16"/>
      <c r="P190" s="15"/>
      <c r="Q190" s="17"/>
      <c r="R190" s="15"/>
      <c r="S190" s="16">
        <f t="shared" si="19"/>
        <v>0</v>
      </c>
      <c r="T190" s="18" t="b">
        <f t="shared" si="20"/>
        <v>1</v>
      </c>
      <c r="U190" s="18" t="b">
        <f t="shared" si="21"/>
        <v>1</v>
      </c>
      <c r="V190" s="15" t="b">
        <f t="shared" si="22"/>
        <v>0</v>
      </c>
      <c r="W190" s="15" t="b">
        <f t="shared" si="23"/>
        <v>1</v>
      </c>
      <c r="X190" s="15" t="b">
        <f t="shared" si="24"/>
        <v>1</v>
      </c>
      <c r="Y190" s="15" t="b">
        <f t="shared" si="25"/>
        <v>1</v>
      </c>
      <c r="Z190" s="15" t="b">
        <f t="shared" si="26"/>
        <v>0</v>
      </c>
    </row>
    <row r="191" spans="1:26" x14ac:dyDescent="0.2">
      <c r="A191" s="14">
        <f t="shared" si="18"/>
        <v>189</v>
      </c>
      <c r="B191" s="69"/>
      <c r="C191" s="19"/>
      <c r="D191" s="20"/>
      <c r="E191" s="20"/>
      <c r="F191" s="69"/>
      <c r="G191" s="15"/>
      <c r="H191" s="15"/>
      <c r="I191" s="15"/>
      <c r="J191" s="16"/>
      <c r="K191" s="15"/>
      <c r="L191" s="15"/>
      <c r="M191" s="15"/>
      <c r="N191" s="17"/>
      <c r="O191" s="16"/>
      <c r="P191" s="15"/>
      <c r="Q191" s="17"/>
      <c r="R191" s="15"/>
      <c r="S191" s="16">
        <f t="shared" si="19"/>
        <v>0</v>
      </c>
      <c r="T191" s="18" t="b">
        <f t="shared" si="20"/>
        <v>1</v>
      </c>
      <c r="U191" s="18" t="b">
        <f t="shared" si="21"/>
        <v>1</v>
      </c>
      <c r="V191" s="15" t="b">
        <f t="shared" si="22"/>
        <v>0</v>
      </c>
      <c r="W191" s="15" t="b">
        <f t="shared" si="23"/>
        <v>1</v>
      </c>
      <c r="X191" s="15" t="b">
        <f t="shared" si="24"/>
        <v>1</v>
      </c>
      <c r="Y191" s="15" t="b">
        <f t="shared" si="25"/>
        <v>1</v>
      </c>
      <c r="Z191" s="15" t="b">
        <f t="shared" si="26"/>
        <v>0</v>
      </c>
    </row>
    <row r="192" spans="1:26" x14ac:dyDescent="0.2">
      <c r="A192" s="14">
        <f t="shared" si="18"/>
        <v>190</v>
      </c>
      <c r="B192" s="69"/>
      <c r="C192" s="19"/>
      <c r="D192" s="20"/>
      <c r="E192" s="20"/>
      <c r="F192" s="69"/>
      <c r="G192" s="15"/>
      <c r="H192" s="15"/>
      <c r="I192" s="15"/>
      <c r="J192" s="16"/>
      <c r="K192" s="15"/>
      <c r="L192" s="15"/>
      <c r="M192" s="15"/>
      <c r="N192" s="17"/>
      <c r="O192" s="16"/>
      <c r="P192" s="15"/>
      <c r="Q192" s="17"/>
      <c r="R192" s="15"/>
      <c r="S192" s="16">
        <f t="shared" si="19"/>
        <v>0</v>
      </c>
      <c r="T192" s="18" t="b">
        <f t="shared" si="20"/>
        <v>1</v>
      </c>
      <c r="U192" s="18" t="b">
        <f t="shared" si="21"/>
        <v>1</v>
      </c>
      <c r="V192" s="15" t="b">
        <f t="shared" si="22"/>
        <v>0</v>
      </c>
      <c r="W192" s="15" t="b">
        <f t="shared" si="23"/>
        <v>1</v>
      </c>
      <c r="X192" s="15" t="b">
        <f t="shared" si="24"/>
        <v>1</v>
      </c>
      <c r="Y192" s="15" t="b">
        <f t="shared" si="25"/>
        <v>1</v>
      </c>
      <c r="Z192" s="15" t="b">
        <f t="shared" si="26"/>
        <v>0</v>
      </c>
    </row>
    <row r="193" spans="1:26" x14ac:dyDescent="0.2">
      <c r="A193" s="14">
        <f t="shared" si="18"/>
        <v>191</v>
      </c>
      <c r="B193" s="69"/>
      <c r="C193" s="19"/>
      <c r="D193" s="20"/>
      <c r="E193" s="20"/>
      <c r="F193" s="69"/>
      <c r="G193" s="15"/>
      <c r="H193" s="15"/>
      <c r="I193" s="15"/>
      <c r="J193" s="16"/>
      <c r="K193" s="15"/>
      <c r="L193" s="15"/>
      <c r="M193" s="15"/>
      <c r="N193" s="17"/>
      <c r="O193" s="16"/>
      <c r="P193" s="15"/>
      <c r="Q193" s="17"/>
      <c r="R193" s="15"/>
      <c r="S193" s="16">
        <f t="shared" si="19"/>
        <v>0</v>
      </c>
      <c r="T193" s="18" t="b">
        <f t="shared" si="20"/>
        <v>1</v>
      </c>
      <c r="U193" s="18" t="b">
        <f t="shared" si="21"/>
        <v>1</v>
      </c>
      <c r="V193" s="15" t="b">
        <f t="shared" si="22"/>
        <v>0</v>
      </c>
      <c r="W193" s="15" t="b">
        <f t="shared" si="23"/>
        <v>1</v>
      </c>
      <c r="X193" s="15" t="b">
        <f t="shared" si="24"/>
        <v>1</v>
      </c>
      <c r="Y193" s="15" t="b">
        <f t="shared" si="25"/>
        <v>1</v>
      </c>
      <c r="Z193" s="15" t="b">
        <f t="shared" si="26"/>
        <v>0</v>
      </c>
    </row>
    <row r="194" spans="1:26" x14ac:dyDescent="0.2">
      <c r="A194" s="14">
        <f t="shared" si="18"/>
        <v>192</v>
      </c>
      <c r="B194" s="69"/>
      <c r="C194" s="19"/>
      <c r="D194" s="20"/>
      <c r="E194" s="20"/>
      <c r="F194" s="69"/>
      <c r="G194" s="15"/>
      <c r="H194" s="15"/>
      <c r="I194" s="15"/>
      <c r="J194" s="16"/>
      <c r="K194" s="15"/>
      <c r="L194" s="15"/>
      <c r="M194" s="15"/>
      <c r="N194" s="17"/>
      <c r="O194" s="16"/>
      <c r="P194" s="15"/>
      <c r="Q194" s="17"/>
      <c r="R194" s="15"/>
      <c r="S194" s="16">
        <f t="shared" si="19"/>
        <v>0</v>
      </c>
      <c r="T194" s="18" t="b">
        <f t="shared" si="20"/>
        <v>1</v>
      </c>
      <c r="U194" s="18" t="b">
        <f t="shared" si="21"/>
        <v>1</v>
      </c>
      <c r="V194" s="15" t="b">
        <f t="shared" si="22"/>
        <v>0</v>
      </c>
      <c r="W194" s="15" t="b">
        <f t="shared" si="23"/>
        <v>1</v>
      </c>
      <c r="X194" s="15" t="b">
        <f t="shared" si="24"/>
        <v>1</v>
      </c>
      <c r="Y194" s="15" t="b">
        <f t="shared" si="25"/>
        <v>1</v>
      </c>
      <c r="Z194" s="15" t="b">
        <f t="shared" si="26"/>
        <v>0</v>
      </c>
    </row>
    <row r="195" spans="1:26" x14ac:dyDescent="0.2">
      <c r="A195" s="14">
        <f t="shared" ref="A195:A208" si="27">A194+1</f>
        <v>193</v>
      </c>
      <c r="B195" s="69"/>
      <c r="C195" s="19"/>
      <c r="D195" s="20"/>
      <c r="E195" s="20"/>
      <c r="F195" s="69"/>
      <c r="G195" s="15"/>
      <c r="H195" s="15"/>
      <c r="I195" s="15"/>
      <c r="J195" s="16"/>
      <c r="K195" s="15"/>
      <c r="L195" s="15"/>
      <c r="M195" s="15"/>
      <c r="N195" s="17"/>
      <c r="O195" s="16"/>
      <c r="P195" s="15"/>
      <c r="Q195" s="17"/>
      <c r="R195" s="15"/>
      <c r="S195" s="16">
        <f t="shared" ref="S195:S208" si="28">SUM(J195 + O195 +P195 + Q195 + R195)</f>
        <v>0</v>
      </c>
      <c r="T195" s="18" t="b">
        <f t="shared" ref="T195:T208" si="29">IF(J195,J195&gt;=56,J195&lt;56)</f>
        <v>1</v>
      </c>
      <c r="U195" s="18" t="b">
        <f t="shared" ref="U195:U208" si="30">IF(O195,O195&gt;=56,O195&lt;56)</f>
        <v>1</v>
      </c>
      <c r="V195" s="15" t="b">
        <f t="shared" ref="V195:V208" si="31">IF(P195,P195=40)</f>
        <v>0</v>
      </c>
      <c r="W195" s="15" t="b">
        <f t="shared" ref="W195:W208" si="32">IF(Q195,Q195&gt;=31,Q195&lt;31)</f>
        <v>1</v>
      </c>
      <c r="X195" s="15" t="b">
        <f t="shared" ref="X195:X208" si="33">IF(R195,R195&gt;=42,R195&lt;42)</f>
        <v>1</v>
      </c>
      <c r="Y195" s="15" t="b">
        <f t="shared" ref="Y195:Y208" si="34">IF(S195,S195&gt;=213,S195&lt;213)</f>
        <v>1</v>
      </c>
      <c r="Z195" s="15" t="b">
        <f t="shared" ref="Z195:Z208" si="35">AND(T195:Y195)</f>
        <v>0</v>
      </c>
    </row>
    <row r="196" spans="1:26" x14ac:dyDescent="0.2">
      <c r="A196" s="14">
        <f t="shared" si="27"/>
        <v>194</v>
      </c>
      <c r="B196" s="69"/>
      <c r="C196" s="19"/>
      <c r="D196" s="20"/>
      <c r="E196" s="20"/>
      <c r="F196" s="69"/>
      <c r="G196" s="15"/>
      <c r="H196" s="15"/>
      <c r="I196" s="15"/>
      <c r="J196" s="16"/>
      <c r="K196" s="15"/>
      <c r="L196" s="15"/>
      <c r="M196" s="15"/>
      <c r="N196" s="17"/>
      <c r="O196" s="16"/>
      <c r="P196" s="15"/>
      <c r="Q196" s="17"/>
      <c r="R196" s="15"/>
      <c r="S196" s="16">
        <f t="shared" si="28"/>
        <v>0</v>
      </c>
      <c r="T196" s="18" t="b">
        <f t="shared" si="29"/>
        <v>1</v>
      </c>
      <c r="U196" s="18" t="b">
        <f t="shared" si="30"/>
        <v>1</v>
      </c>
      <c r="V196" s="15" t="b">
        <f t="shared" si="31"/>
        <v>0</v>
      </c>
      <c r="W196" s="15" t="b">
        <f t="shared" si="32"/>
        <v>1</v>
      </c>
      <c r="X196" s="15" t="b">
        <f t="shared" si="33"/>
        <v>1</v>
      </c>
      <c r="Y196" s="15" t="b">
        <f t="shared" si="34"/>
        <v>1</v>
      </c>
      <c r="Z196" s="15" t="b">
        <f t="shared" si="35"/>
        <v>0</v>
      </c>
    </row>
    <row r="197" spans="1:26" x14ac:dyDescent="0.2">
      <c r="A197" s="14">
        <f t="shared" si="27"/>
        <v>195</v>
      </c>
      <c r="B197" s="69"/>
      <c r="C197" s="19"/>
      <c r="D197" s="20"/>
      <c r="E197" s="20"/>
      <c r="F197" s="69"/>
      <c r="G197" s="15"/>
      <c r="H197" s="15"/>
      <c r="I197" s="15"/>
      <c r="J197" s="16"/>
      <c r="K197" s="15"/>
      <c r="L197" s="15"/>
      <c r="M197" s="15"/>
      <c r="N197" s="17"/>
      <c r="O197" s="16"/>
      <c r="P197" s="15"/>
      <c r="Q197" s="17"/>
      <c r="R197" s="15"/>
      <c r="S197" s="16">
        <f t="shared" si="28"/>
        <v>0</v>
      </c>
      <c r="T197" s="18" t="b">
        <f t="shared" si="29"/>
        <v>1</v>
      </c>
      <c r="U197" s="18" t="b">
        <f t="shared" si="30"/>
        <v>1</v>
      </c>
      <c r="V197" s="15" t="b">
        <f t="shared" si="31"/>
        <v>0</v>
      </c>
      <c r="W197" s="15" t="b">
        <f t="shared" si="32"/>
        <v>1</v>
      </c>
      <c r="X197" s="15" t="b">
        <f t="shared" si="33"/>
        <v>1</v>
      </c>
      <c r="Y197" s="15" t="b">
        <f t="shared" si="34"/>
        <v>1</v>
      </c>
      <c r="Z197" s="15" t="b">
        <f t="shared" si="35"/>
        <v>0</v>
      </c>
    </row>
    <row r="198" spans="1:26" x14ac:dyDescent="0.2">
      <c r="A198" s="14">
        <f t="shared" si="27"/>
        <v>196</v>
      </c>
      <c r="B198" s="69"/>
      <c r="C198" s="19"/>
      <c r="D198" s="20"/>
      <c r="E198" s="20"/>
      <c r="F198" s="69"/>
      <c r="G198" s="15"/>
      <c r="H198" s="15"/>
      <c r="I198" s="15"/>
      <c r="J198" s="16"/>
      <c r="K198" s="15"/>
      <c r="L198" s="15"/>
      <c r="M198" s="15"/>
      <c r="N198" s="17"/>
      <c r="O198" s="16"/>
      <c r="P198" s="15"/>
      <c r="Q198" s="17"/>
      <c r="R198" s="15"/>
      <c r="S198" s="16">
        <f t="shared" si="28"/>
        <v>0</v>
      </c>
      <c r="T198" s="18" t="b">
        <f t="shared" si="29"/>
        <v>1</v>
      </c>
      <c r="U198" s="18" t="b">
        <f t="shared" si="30"/>
        <v>1</v>
      </c>
      <c r="V198" s="15" t="b">
        <f t="shared" si="31"/>
        <v>0</v>
      </c>
      <c r="W198" s="15" t="b">
        <f t="shared" si="32"/>
        <v>1</v>
      </c>
      <c r="X198" s="15" t="b">
        <f t="shared" si="33"/>
        <v>1</v>
      </c>
      <c r="Y198" s="15" t="b">
        <f t="shared" si="34"/>
        <v>1</v>
      </c>
      <c r="Z198" s="15" t="b">
        <f t="shared" si="35"/>
        <v>0</v>
      </c>
    </row>
    <row r="199" spans="1:26" x14ac:dyDescent="0.2">
      <c r="A199" s="14">
        <f t="shared" si="27"/>
        <v>197</v>
      </c>
      <c r="B199" s="69"/>
      <c r="C199" s="19"/>
      <c r="D199" s="20"/>
      <c r="E199" s="20"/>
      <c r="F199" s="69"/>
      <c r="G199" s="15"/>
      <c r="H199" s="15"/>
      <c r="I199" s="15"/>
      <c r="J199" s="16"/>
      <c r="K199" s="15"/>
      <c r="L199" s="15"/>
      <c r="M199" s="15"/>
      <c r="N199" s="17"/>
      <c r="O199" s="16"/>
      <c r="P199" s="15"/>
      <c r="Q199" s="17"/>
      <c r="R199" s="15"/>
      <c r="S199" s="16">
        <f t="shared" si="28"/>
        <v>0</v>
      </c>
      <c r="T199" s="18" t="b">
        <f t="shared" si="29"/>
        <v>1</v>
      </c>
      <c r="U199" s="18" t="b">
        <f t="shared" si="30"/>
        <v>1</v>
      </c>
      <c r="V199" s="15" t="b">
        <f t="shared" si="31"/>
        <v>0</v>
      </c>
      <c r="W199" s="15" t="b">
        <f t="shared" si="32"/>
        <v>1</v>
      </c>
      <c r="X199" s="15" t="b">
        <f t="shared" si="33"/>
        <v>1</v>
      </c>
      <c r="Y199" s="15" t="b">
        <f t="shared" si="34"/>
        <v>1</v>
      </c>
      <c r="Z199" s="15" t="b">
        <f t="shared" si="35"/>
        <v>0</v>
      </c>
    </row>
    <row r="200" spans="1:26" x14ac:dyDescent="0.2">
      <c r="A200" s="14">
        <f t="shared" si="27"/>
        <v>198</v>
      </c>
      <c r="B200" s="69"/>
      <c r="C200" s="19"/>
      <c r="D200" s="20"/>
      <c r="E200" s="20"/>
      <c r="F200" s="69"/>
      <c r="G200" s="15"/>
      <c r="H200" s="15"/>
      <c r="I200" s="15"/>
      <c r="J200" s="16"/>
      <c r="K200" s="15"/>
      <c r="L200" s="15"/>
      <c r="M200" s="15"/>
      <c r="N200" s="17"/>
      <c r="O200" s="16"/>
      <c r="P200" s="15"/>
      <c r="Q200" s="17"/>
      <c r="R200" s="15"/>
      <c r="S200" s="16">
        <f t="shared" si="28"/>
        <v>0</v>
      </c>
      <c r="T200" s="18" t="b">
        <f t="shared" si="29"/>
        <v>1</v>
      </c>
      <c r="U200" s="18" t="b">
        <f t="shared" si="30"/>
        <v>1</v>
      </c>
      <c r="V200" s="15" t="b">
        <f t="shared" si="31"/>
        <v>0</v>
      </c>
      <c r="W200" s="15" t="b">
        <f t="shared" si="32"/>
        <v>1</v>
      </c>
      <c r="X200" s="15" t="b">
        <f t="shared" si="33"/>
        <v>1</v>
      </c>
      <c r="Y200" s="15" t="b">
        <f t="shared" si="34"/>
        <v>1</v>
      </c>
      <c r="Z200" s="15" t="b">
        <f t="shared" si="35"/>
        <v>0</v>
      </c>
    </row>
    <row r="201" spans="1:26" x14ac:dyDescent="0.2">
      <c r="A201" s="14">
        <f t="shared" si="27"/>
        <v>199</v>
      </c>
      <c r="B201" s="69"/>
      <c r="C201" s="19"/>
      <c r="D201" s="20"/>
      <c r="E201" s="20"/>
      <c r="F201" s="69"/>
      <c r="G201" s="15"/>
      <c r="H201" s="15"/>
      <c r="I201" s="15"/>
      <c r="J201" s="16"/>
      <c r="K201" s="15"/>
      <c r="L201" s="15"/>
      <c r="M201" s="15"/>
      <c r="N201" s="17"/>
      <c r="O201" s="16"/>
      <c r="P201" s="15"/>
      <c r="Q201" s="17"/>
      <c r="R201" s="15"/>
      <c r="S201" s="16">
        <f t="shared" si="28"/>
        <v>0</v>
      </c>
      <c r="T201" s="18" t="b">
        <f t="shared" si="29"/>
        <v>1</v>
      </c>
      <c r="U201" s="18" t="b">
        <f t="shared" si="30"/>
        <v>1</v>
      </c>
      <c r="V201" s="15" t="b">
        <f t="shared" si="31"/>
        <v>0</v>
      </c>
      <c r="W201" s="15" t="b">
        <f t="shared" si="32"/>
        <v>1</v>
      </c>
      <c r="X201" s="15" t="b">
        <f t="shared" si="33"/>
        <v>1</v>
      </c>
      <c r="Y201" s="15" t="b">
        <f t="shared" si="34"/>
        <v>1</v>
      </c>
      <c r="Z201" s="15" t="b">
        <f t="shared" si="35"/>
        <v>0</v>
      </c>
    </row>
    <row r="202" spans="1:26" x14ac:dyDescent="0.2">
      <c r="A202" s="14">
        <f t="shared" si="27"/>
        <v>200</v>
      </c>
      <c r="B202" s="69"/>
      <c r="C202" s="19"/>
      <c r="D202" s="20"/>
      <c r="E202" s="20"/>
      <c r="F202" s="69"/>
      <c r="G202" s="15"/>
      <c r="H202" s="15"/>
      <c r="I202" s="15"/>
      <c r="J202" s="16"/>
      <c r="K202" s="15"/>
      <c r="L202" s="15"/>
      <c r="M202" s="15"/>
      <c r="N202" s="17"/>
      <c r="O202" s="16"/>
      <c r="P202" s="15"/>
      <c r="Q202" s="17"/>
      <c r="R202" s="15"/>
      <c r="S202" s="16">
        <f t="shared" si="28"/>
        <v>0</v>
      </c>
      <c r="T202" s="18" t="b">
        <f t="shared" si="29"/>
        <v>1</v>
      </c>
      <c r="U202" s="18" t="b">
        <f t="shared" si="30"/>
        <v>1</v>
      </c>
      <c r="V202" s="15" t="b">
        <f t="shared" si="31"/>
        <v>0</v>
      </c>
      <c r="W202" s="15" t="b">
        <f t="shared" si="32"/>
        <v>1</v>
      </c>
      <c r="X202" s="15" t="b">
        <f t="shared" si="33"/>
        <v>1</v>
      </c>
      <c r="Y202" s="15" t="b">
        <f t="shared" si="34"/>
        <v>1</v>
      </c>
      <c r="Z202" s="15" t="b">
        <f t="shared" si="35"/>
        <v>0</v>
      </c>
    </row>
    <row r="203" spans="1:26" x14ac:dyDescent="0.2">
      <c r="A203" s="14">
        <f t="shared" si="27"/>
        <v>201</v>
      </c>
      <c r="B203" s="69"/>
      <c r="C203" s="19"/>
      <c r="D203" s="20"/>
      <c r="E203" s="20"/>
      <c r="F203" s="69"/>
      <c r="G203" s="15"/>
      <c r="H203" s="15"/>
      <c r="I203" s="15"/>
      <c r="J203" s="16"/>
      <c r="K203" s="15"/>
      <c r="L203" s="15"/>
      <c r="M203" s="15"/>
      <c r="N203" s="17"/>
      <c r="O203" s="16"/>
      <c r="P203" s="15"/>
      <c r="Q203" s="17"/>
      <c r="R203" s="15"/>
      <c r="S203" s="16">
        <f t="shared" si="28"/>
        <v>0</v>
      </c>
      <c r="T203" s="18" t="b">
        <f t="shared" si="29"/>
        <v>1</v>
      </c>
      <c r="U203" s="18" t="b">
        <f t="shared" si="30"/>
        <v>1</v>
      </c>
      <c r="V203" s="15" t="b">
        <f t="shared" si="31"/>
        <v>0</v>
      </c>
      <c r="W203" s="15" t="b">
        <f t="shared" si="32"/>
        <v>1</v>
      </c>
      <c r="X203" s="15" t="b">
        <f t="shared" si="33"/>
        <v>1</v>
      </c>
      <c r="Y203" s="15" t="b">
        <f t="shared" si="34"/>
        <v>1</v>
      </c>
      <c r="Z203" s="15" t="b">
        <f t="shared" si="35"/>
        <v>0</v>
      </c>
    </row>
    <row r="204" spans="1:26" x14ac:dyDescent="0.2">
      <c r="A204" s="14">
        <f t="shared" si="27"/>
        <v>202</v>
      </c>
      <c r="B204" s="69"/>
      <c r="C204" s="19"/>
      <c r="D204" s="20"/>
      <c r="E204" s="20"/>
      <c r="F204" s="69"/>
      <c r="G204" s="15"/>
      <c r="H204" s="15"/>
      <c r="I204" s="15"/>
      <c r="J204" s="16"/>
      <c r="K204" s="15"/>
      <c r="L204" s="15"/>
      <c r="M204" s="15"/>
      <c r="N204" s="17"/>
      <c r="O204" s="16"/>
      <c r="P204" s="15"/>
      <c r="Q204" s="17"/>
      <c r="R204" s="15"/>
      <c r="S204" s="16">
        <f t="shared" si="28"/>
        <v>0</v>
      </c>
      <c r="T204" s="18" t="b">
        <f t="shared" si="29"/>
        <v>1</v>
      </c>
      <c r="U204" s="18" t="b">
        <f t="shared" si="30"/>
        <v>1</v>
      </c>
      <c r="V204" s="15" t="b">
        <f t="shared" si="31"/>
        <v>0</v>
      </c>
      <c r="W204" s="15" t="b">
        <f t="shared" si="32"/>
        <v>1</v>
      </c>
      <c r="X204" s="15" t="b">
        <f t="shared" si="33"/>
        <v>1</v>
      </c>
      <c r="Y204" s="15" t="b">
        <f t="shared" si="34"/>
        <v>1</v>
      </c>
      <c r="Z204" s="15" t="b">
        <f t="shared" si="35"/>
        <v>0</v>
      </c>
    </row>
    <row r="205" spans="1:26" x14ac:dyDescent="0.2">
      <c r="A205" s="14">
        <f t="shared" si="27"/>
        <v>203</v>
      </c>
      <c r="B205" s="69"/>
      <c r="C205" s="19"/>
      <c r="D205" s="20"/>
      <c r="E205" s="20"/>
      <c r="F205" s="69"/>
      <c r="G205" s="15"/>
      <c r="H205" s="15"/>
      <c r="I205" s="15"/>
      <c r="J205" s="16"/>
      <c r="K205" s="15"/>
      <c r="L205" s="15"/>
      <c r="M205" s="15"/>
      <c r="N205" s="17"/>
      <c r="O205" s="16"/>
      <c r="P205" s="15"/>
      <c r="Q205" s="17"/>
      <c r="R205" s="15"/>
      <c r="S205" s="16">
        <f t="shared" si="28"/>
        <v>0</v>
      </c>
      <c r="T205" s="18" t="b">
        <f t="shared" si="29"/>
        <v>1</v>
      </c>
      <c r="U205" s="18" t="b">
        <f t="shared" si="30"/>
        <v>1</v>
      </c>
      <c r="V205" s="15" t="b">
        <f t="shared" si="31"/>
        <v>0</v>
      </c>
      <c r="W205" s="15" t="b">
        <f t="shared" si="32"/>
        <v>1</v>
      </c>
      <c r="X205" s="15" t="b">
        <f t="shared" si="33"/>
        <v>1</v>
      </c>
      <c r="Y205" s="15" t="b">
        <f t="shared" si="34"/>
        <v>1</v>
      </c>
      <c r="Z205" s="15" t="b">
        <f t="shared" si="35"/>
        <v>0</v>
      </c>
    </row>
    <row r="206" spans="1:26" x14ac:dyDescent="0.2">
      <c r="A206" s="14">
        <f t="shared" si="27"/>
        <v>204</v>
      </c>
      <c r="B206" s="69"/>
      <c r="C206" s="19"/>
      <c r="D206" s="20"/>
      <c r="E206" s="20"/>
      <c r="F206" s="69"/>
      <c r="G206" s="15"/>
      <c r="H206" s="15"/>
      <c r="I206" s="15"/>
      <c r="J206" s="16"/>
      <c r="K206" s="15"/>
      <c r="L206" s="15"/>
      <c r="M206" s="15"/>
      <c r="N206" s="17"/>
      <c r="O206" s="16"/>
      <c r="P206" s="15"/>
      <c r="Q206" s="17"/>
      <c r="R206" s="15"/>
      <c r="S206" s="16">
        <f t="shared" si="28"/>
        <v>0</v>
      </c>
      <c r="T206" s="18" t="b">
        <f t="shared" si="29"/>
        <v>1</v>
      </c>
      <c r="U206" s="18" t="b">
        <f t="shared" si="30"/>
        <v>1</v>
      </c>
      <c r="V206" s="15" t="b">
        <f t="shared" si="31"/>
        <v>0</v>
      </c>
      <c r="W206" s="15" t="b">
        <f t="shared" si="32"/>
        <v>1</v>
      </c>
      <c r="X206" s="15" t="b">
        <f t="shared" si="33"/>
        <v>1</v>
      </c>
      <c r="Y206" s="15" t="b">
        <f t="shared" si="34"/>
        <v>1</v>
      </c>
      <c r="Z206" s="15" t="b">
        <f t="shared" si="35"/>
        <v>0</v>
      </c>
    </row>
    <row r="207" spans="1:26" x14ac:dyDescent="0.2">
      <c r="A207" s="14">
        <f t="shared" si="27"/>
        <v>205</v>
      </c>
      <c r="B207" s="69"/>
      <c r="C207" s="19"/>
      <c r="D207" s="20"/>
      <c r="E207" s="20"/>
      <c r="F207" s="69"/>
      <c r="G207" s="15"/>
      <c r="H207" s="15"/>
      <c r="I207" s="15"/>
      <c r="J207" s="16"/>
      <c r="K207" s="15"/>
      <c r="L207" s="15"/>
      <c r="M207" s="15"/>
      <c r="N207" s="17"/>
      <c r="O207" s="16"/>
      <c r="P207" s="15"/>
      <c r="Q207" s="17"/>
      <c r="R207" s="15"/>
      <c r="S207" s="16">
        <f t="shared" si="28"/>
        <v>0</v>
      </c>
      <c r="T207" s="18" t="b">
        <f t="shared" si="29"/>
        <v>1</v>
      </c>
      <c r="U207" s="18" t="b">
        <f t="shared" si="30"/>
        <v>1</v>
      </c>
      <c r="V207" s="15" t="b">
        <f t="shared" si="31"/>
        <v>0</v>
      </c>
      <c r="W207" s="15" t="b">
        <f t="shared" si="32"/>
        <v>1</v>
      </c>
      <c r="X207" s="15" t="b">
        <f t="shared" si="33"/>
        <v>1</v>
      </c>
      <c r="Y207" s="15" t="b">
        <f t="shared" si="34"/>
        <v>1</v>
      </c>
      <c r="Z207" s="15" t="b">
        <f t="shared" si="35"/>
        <v>0</v>
      </c>
    </row>
    <row r="208" spans="1:26" x14ac:dyDescent="0.2">
      <c r="A208" s="14">
        <f t="shared" si="27"/>
        <v>206</v>
      </c>
      <c r="B208" s="69"/>
      <c r="C208" s="19"/>
      <c r="D208" s="20"/>
      <c r="E208" s="20"/>
      <c r="F208" s="69"/>
      <c r="G208" s="15"/>
      <c r="H208" s="15"/>
      <c r="I208" s="15"/>
      <c r="J208" s="16"/>
      <c r="K208" s="15"/>
      <c r="L208" s="15"/>
      <c r="M208" s="15"/>
      <c r="N208" s="17"/>
      <c r="O208" s="16"/>
      <c r="P208" s="15"/>
      <c r="Q208" s="17"/>
      <c r="R208" s="15"/>
      <c r="S208" s="16">
        <f t="shared" si="28"/>
        <v>0</v>
      </c>
      <c r="T208" s="18" t="b">
        <f t="shared" si="29"/>
        <v>1</v>
      </c>
      <c r="U208" s="18" t="b">
        <f t="shared" si="30"/>
        <v>1</v>
      </c>
      <c r="V208" s="15" t="b">
        <f t="shared" si="31"/>
        <v>0</v>
      </c>
      <c r="W208" s="15" t="b">
        <f t="shared" si="32"/>
        <v>1</v>
      </c>
      <c r="X208" s="15" t="b">
        <f t="shared" si="33"/>
        <v>1</v>
      </c>
      <c r="Y208" s="15" t="b">
        <f t="shared" si="34"/>
        <v>1</v>
      </c>
      <c r="Z208" s="15" t="b">
        <f t="shared" si="35"/>
        <v>0</v>
      </c>
    </row>
  </sheetData>
  <sortState xmlns:xlrd2="http://schemas.microsoft.com/office/spreadsheetml/2017/richdata2" ref="A3:Z208">
    <sortCondition descending="1" ref="O3:O208"/>
    <sortCondition ref="C3:C208"/>
    <sortCondition ref="D3:D208"/>
  </sortState>
  <mergeCells count="1">
    <mergeCell ref="A1:E1"/>
  </mergeCells>
  <phoneticPr fontId="4" type="noConversion"/>
  <dataValidations count="1">
    <dataValidation type="decimal" operator="greaterThan" allowBlank="1" showInputMessage="1" showErrorMessage="1" sqref="W196:X196 T3:T196 U3:Y195" xr:uid="{00000000-0002-0000-0700-000000000000}">
      <formula1>56</formula1>
    </dataValidation>
  </dataValidation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12"/>
  <sheetViews>
    <sheetView zoomScale="91" zoomScaleNormal="91" workbookViewId="0">
      <pane ySplit="1" topLeftCell="A6" activePane="bottomLeft" state="frozen"/>
      <selection pane="bottomLeft" activeCell="A48" sqref="A48:F53"/>
    </sheetView>
  </sheetViews>
  <sheetFormatPr defaultColWidth="10" defaultRowHeight="15.75" x14ac:dyDescent="0.25"/>
  <cols>
    <col min="1" max="1" width="17.140625" style="27" customWidth="1"/>
    <col min="2" max="2" width="12.85546875" style="73" customWidth="1"/>
    <col min="3" max="3" width="15.5703125" style="155" customWidth="1"/>
    <col min="4" max="4" width="4.42578125" style="155" bestFit="1" customWidth="1"/>
    <col min="5" max="5" width="6.5703125" style="27" bestFit="1" customWidth="1"/>
    <col min="6" max="16384" width="10" style="27"/>
  </cols>
  <sheetData>
    <row r="1" spans="1:6" s="28" customFormat="1" ht="31.5" x14ac:dyDescent="0.25">
      <c r="A1" s="64" t="s">
        <v>101</v>
      </c>
      <c r="B1" s="64" t="s">
        <v>2</v>
      </c>
      <c r="C1" s="65" t="s">
        <v>3</v>
      </c>
      <c r="D1" s="65" t="s">
        <v>4</v>
      </c>
      <c r="E1" s="66" t="s">
        <v>66</v>
      </c>
      <c r="F1" s="65" t="s">
        <v>28</v>
      </c>
    </row>
    <row r="2" spans="1:6" s="28" customFormat="1" x14ac:dyDescent="0.25">
      <c r="A2" s="151" t="s">
        <v>223</v>
      </c>
      <c r="B2" s="151" t="s">
        <v>224</v>
      </c>
      <c r="C2" s="151" t="s">
        <v>171</v>
      </c>
      <c r="D2" s="26" t="s">
        <v>19</v>
      </c>
      <c r="E2" s="30">
        <v>40</v>
      </c>
      <c r="F2" s="65" t="b">
        <f t="shared" ref="F2:F14" si="0">IF(E2,E2=40)</f>
        <v>1</v>
      </c>
    </row>
    <row r="3" spans="1:6" s="28" customFormat="1" x14ac:dyDescent="0.25">
      <c r="A3" s="111" t="s">
        <v>262</v>
      </c>
      <c r="B3" s="111" t="s">
        <v>263</v>
      </c>
      <c r="C3" s="111" t="s">
        <v>171</v>
      </c>
      <c r="D3" s="26" t="s">
        <v>19</v>
      </c>
      <c r="E3" s="30">
        <v>40</v>
      </c>
      <c r="F3" s="65" t="b">
        <f t="shared" si="0"/>
        <v>1</v>
      </c>
    </row>
    <row r="4" spans="1:6" s="28" customFormat="1" x14ac:dyDescent="0.25">
      <c r="A4" s="111" t="s">
        <v>297</v>
      </c>
      <c r="B4" s="111" t="s">
        <v>298</v>
      </c>
      <c r="C4" s="111" t="s">
        <v>171</v>
      </c>
      <c r="D4" s="26" t="s">
        <v>20</v>
      </c>
      <c r="E4" s="30">
        <v>40</v>
      </c>
      <c r="F4" s="65" t="b">
        <f t="shared" si="0"/>
        <v>1</v>
      </c>
    </row>
    <row r="5" spans="1:6" s="28" customFormat="1" x14ac:dyDescent="0.25">
      <c r="A5" s="111" t="s">
        <v>365</v>
      </c>
      <c r="B5" s="111" t="s">
        <v>366</v>
      </c>
      <c r="C5" s="111" t="s">
        <v>171</v>
      </c>
      <c r="D5" s="26" t="s">
        <v>21</v>
      </c>
      <c r="E5" s="30">
        <v>40</v>
      </c>
      <c r="F5" s="65" t="b">
        <f t="shared" si="0"/>
        <v>1</v>
      </c>
    </row>
    <row r="6" spans="1:6" s="28" customFormat="1" x14ac:dyDescent="0.25">
      <c r="A6" s="111" t="s">
        <v>373</v>
      </c>
      <c r="B6" s="111" t="s">
        <v>374</v>
      </c>
      <c r="C6" s="111" t="s">
        <v>171</v>
      </c>
      <c r="D6" s="26" t="s">
        <v>21</v>
      </c>
      <c r="E6" s="30">
        <v>40</v>
      </c>
      <c r="F6" s="65" t="b">
        <f t="shared" si="0"/>
        <v>1</v>
      </c>
    </row>
    <row r="7" spans="1:6" s="28" customFormat="1" x14ac:dyDescent="0.25">
      <c r="A7" s="111" t="s">
        <v>463</v>
      </c>
      <c r="B7" s="111" t="s">
        <v>464</v>
      </c>
      <c r="C7" s="111" t="s">
        <v>171</v>
      </c>
      <c r="D7" s="26" t="s">
        <v>22</v>
      </c>
      <c r="E7" s="30">
        <v>40</v>
      </c>
      <c r="F7" s="65" t="b">
        <f t="shared" si="0"/>
        <v>1</v>
      </c>
    </row>
    <row r="8" spans="1:6" s="28" customFormat="1" x14ac:dyDescent="0.25">
      <c r="A8" s="111" t="s">
        <v>472</v>
      </c>
      <c r="B8" s="111" t="s">
        <v>473</v>
      </c>
      <c r="C8" s="111" t="s">
        <v>171</v>
      </c>
      <c r="D8" s="26" t="s">
        <v>22</v>
      </c>
      <c r="E8" s="30">
        <v>40</v>
      </c>
      <c r="F8" s="65" t="b">
        <f t="shared" si="0"/>
        <v>1</v>
      </c>
    </row>
    <row r="9" spans="1:6" s="28" customFormat="1" x14ac:dyDescent="0.25">
      <c r="A9" s="111" t="s">
        <v>529</v>
      </c>
      <c r="B9" s="111" t="s">
        <v>530</v>
      </c>
      <c r="C9" s="111" t="s">
        <v>171</v>
      </c>
      <c r="D9" s="26" t="s">
        <v>23</v>
      </c>
      <c r="E9" s="30">
        <v>40</v>
      </c>
      <c r="F9" s="65" t="b">
        <f t="shared" si="0"/>
        <v>1</v>
      </c>
    </row>
    <row r="10" spans="1:6" s="28" customFormat="1" x14ac:dyDescent="0.25">
      <c r="A10" s="111" t="s">
        <v>535</v>
      </c>
      <c r="B10" s="111" t="s">
        <v>536</v>
      </c>
      <c r="C10" s="111" t="s">
        <v>171</v>
      </c>
      <c r="D10" s="26" t="s">
        <v>23</v>
      </c>
      <c r="E10" s="30">
        <v>40</v>
      </c>
      <c r="F10" s="65" t="b">
        <f t="shared" si="0"/>
        <v>1</v>
      </c>
    </row>
    <row r="11" spans="1:6" s="28" customFormat="1" x14ac:dyDescent="0.25">
      <c r="A11" s="111" t="s">
        <v>608</v>
      </c>
      <c r="B11" s="111" t="s">
        <v>609</v>
      </c>
      <c r="C11" s="111" t="s">
        <v>171</v>
      </c>
      <c r="D11" s="26" t="s">
        <v>0</v>
      </c>
      <c r="E11" s="30">
        <v>40</v>
      </c>
      <c r="F11" s="65" t="b">
        <f t="shared" si="0"/>
        <v>1</v>
      </c>
    </row>
    <row r="12" spans="1:6" s="28" customFormat="1" x14ac:dyDescent="0.25">
      <c r="A12" s="111" t="s">
        <v>645</v>
      </c>
      <c r="B12" s="111" t="s">
        <v>524</v>
      </c>
      <c r="C12" s="111" t="s">
        <v>171</v>
      </c>
      <c r="D12" s="26" t="s">
        <v>24</v>
      </c>
      <c r="E12" s="30">
        <v>40</v>
      </c>
      <c r="F12" s="65" t="b">
        <f t="shared" si="0"/>
        <v>1</v>
      </c>
    </row>
    <row r="13" spans="1:6" s="28" customFormat="1" x14ac:dyDescent="0.25">
      <c r="A13" s="111" t="s">
        <v>169</v>
      </c>
      <c r="B13" s="111" t="s">
        <v>170</v>
      </c>
      <c r="C13" s="111" t="s">
        <v>171</v>
      </c>
      <c r="D13" s="26" t="s">
        <v>16</v>
      </c>
      <c r="E13" s="30">
        <v>10</v>
      </c>
      <c r="F13" s="65" t="b">
        <f t="shared" si="0"/>
        <v>0</v>
      </c>
    </row>
    <row r="14" spans="1:6" s="28" customFormat="1" x14ac:dyDescent="0.25">
      <c r="A14" s="111" t="s">
        <v>580</v>
      </c>
      <c r="B14" s="111" t="s">
        <v>581</v>
      </c>
      <c r="C14" s="111" t="s">
        <v>171</v>
      </c>
      <c r="D14" s="26" t="s">
        <v>0</v>
      </c>
      <c r="E14" s="30">
        <v>30</v>
      </c>
      <c r="F14" s="65" t="b">
        <f t="shared" si="0"/>
        <v>0</v>
      </c>
    </row>
    <row r="15" spans="1:6" s="28" customFormat="1" x14ac:dyDescent="0.25">
      <c r="A15" s="111"/>
      <c r="B15" s="111"/>
      <c r="C15" s="111"/>
      <c r="D15" s="26"/>
      <c r="E15" s="30"/>
      <c r="F15" s="65"/>
    </row>
    <row r="16" spans="1:6" s="28" customFormat="1" x14ac:dyDescent="0.25">
      <c r="A16" s="111" t="s">
        <v>669</v>
      </c>
      <c r="B16" s="111" t="s">
        <v>670</v>
      </c>
      <c r="C16" s="111" t="s">
        <v>109</v>
      </c>
      <c r="D16" s="26" t="s">
        <v>24</v>
      </c>
      <c r="E16" s="30">
        <v>40</v>
      </c>
      <c r="F16" s="65" t="b">
        <f t="shared" ref="F16:F21" si="1">IF(E16,E16=40)</f>
        <v>1</v>
      </c>
    </row>
    <row r="17" spans="1:6" s="28" customFormat="1" x14ac:dyDescent="0.25">
      <c r="A17" s="111" t="s">
        <v>697</v>
      </c>
      <c r="B17" s="111" t="s">
        <v>512</v>
      </c>
      <c r="C17" s="111" t="s">
        <v>109</v>
      </c>
      <c r="D17" s="26" t="s">
        <v>25</v>
      </c>
      <c r="E17" s="30">
        <v>40</v>
      </c>
      <c r="F17" s="65" t="b">
        <f t="shared" si="1"/>
        <v>1</v>
      </c>
    </row>
    <row r="18" spans="1:6" s="28" customFormat="1" x14ac:dyDescent="0.25">
      <c r="A18" s="111" t="s">
        <v>728</v>
      </c>
      <c r="B18" s="111" t="s">
        <v>729</v>
      </c>
      <c r="C18" s="111" t="s">
        <v>109</v>
      </c>
      <c r="D18" s="26" t="s">
        <v>25</v>
      </c>
      <c r="E18" s="30">
        <v>40</v>
      </c>
      <c r="F18" s="65" t="b">
        <f t="shared" si="1"/>
        <v>1</v>
      </c>
    </row>
    <row r="19" spans="1:6" s="28" customFormat="1" x14ac:dyDescent="0.25">
      <c r="A19" s="111" t="s">
        <v>258</v>
      </c>
      <c r="B19" s="111" t="s">
        <v>758</v>
      </c>
      <c r="C19" s="111" t="s">
        <v>109</v>
      </c>
      <c r="D19" s="26" t="s">
        <v>26</v>
      </c>
      <c r="E19" s="30">
        <v>40</v>
      </c>
      <c r="F19" s="65" t="b">
        <f t="shared" si="1"/>
        <v>1</v>
      </c>
    </row>
    <row r="20" spans="1:6" s="28" customFormat="1" x14ac:dyDescent="0.25">
      <c r="A20" s="111" t="s">
        <v>814</v>
      </c>
      <c r="B20" s="111" t="s">
        <v>815</v>
      </c>
      <c r="C20" s="111" t="s">
        <v>109</v>
      </c>
      <c r="D20" s="26" t="s">
        <v>26</v>
      </c>
      <c r="E20" s="30">
        <v>40</v>
      </c>
      <c r="F20" s="65" t="b">
        <f t="shared" si="1"/>
        <v>1</v>
      </c>
    </row>
    <row r="21" spans="1:6" s="28" customFormat="1" x14ac:dyDescent="0.25">
      <c r="A21" s="111" t="s">
        <v>107</v>
      </c>
      <c r="B21" s="111" t="s">
        <v>108</v>
      </c>
      <c r="C21" s="111" t="s">
        <v>109</v>
      </c>
      <c r="D21" s="26" t="s">
        <v>16</v>
      </c>
      <c r="E21" s="30">
        <v>30</v>
      </c>
      <c r="F21" s="65" t="b">
        <f t="shared" si="1"/>
        <v>0</v>
      </c>
    </row>
    <row r="22" spans="1:6" s="28" customFormat="1" x14ac:dyDescent="0.25">
      <c r="A22" s="111"/>
      <c r="B22" s="111"/>
      <c r="C22" s="111"/>
      <c r="D22" s="26"/>
      <c r="E22" s="30"/>
      <c r="F22" s="65"/>
    </row>
    <row r="23" spans="1:6" s="28" customFormat="1" x14ac:dyDescent="0.25">
      <c r="A23" s="111" t="s">
        <v>201</v>
      </c>
      <c r="B23" s="111" t="s">
        <v>202</v>
      </c>
      <c r="C23" s="111" t="s">
        <v>203</v>
      </c>
      <c r="D23" s="26" t="s">
        <v>19</v>
      </c>
      <c r="E23" s="30">
        <v>40</v>
      </c>
      <c r="F23" s="65" t="b">
        <f t="shared" ref="F23:F33" si="2">IF(E23,E23=40)</f>
        <v>1</v>
      </c>
    </row>
    <row r="24" spans="1:6" s="28" customFormat="1" x14ac:dyDescent="0.25">
      <c r="A24" s="111" t="s">
        <v>208</v>
      </c>
      <c r="B24" s="111" t="s">
        <v>209</v>
      </c>
      <c r="C24" s="111" t="s">
        <v>203</v>
      </c>
      <c r="D24" s="26" t="s">
        <v>19</v>
      </c>
      <c r="E24" s="30">
        <v>40</v>
      </c>
      <c r="F24" s="65" t="b">
        <f t="shared" si="2"/>
        <v>1</v>
      </c>
    </row>
    <row r="25" spans="1:6" s="28" customFormat="1" x14ac:dyDescent="0.25">
      <c r="A25" s="111" t="s">
        <v>270</v>
      </c>
      <c r="B25" s="111" t="s">
        <v>271</v>
      </c>
      <c r="C25" s="111" t="s">
        <v>203</v>
      </c>
      <c r="D25" s="26" t="s">
        <v>20</v>
      </c>
      <c r="E25" s="30">
        <v>40</v>
      </c>
      <c r="F25" s="65" t="b">
        <f t="shared" si="2"/>
        <v>1</v>
      </c>
    </row>
    <row r="26" spans="1:6" s="28" customFormat="1" x14ac:dyDescent="0.25">
      <c r="A26" s="111" t="s">
        <v>323</v>
      </c>
      <c r="B26" s="111" t="s">
        <v>324</v>
      </c>
      <c r="C26" s="111" t="s">
        <v>203</v>
      </c>
      <c r="D26" s="26" t="s">
        <v>20</v>
      </c>
      <c r="E26" s="30">
        <v>40</v>
      </c>
      <c r="F26" s="65" t="b">
        <f t="shared" si="2"/>
        <v>1</v>
      </c>
    </row>
    <row r="27" spans="1:6" s="28" customFormat="1" x14ac:dyDescent="0.25">
      <c r="A27" s="111" t="s">
        <v>353</v>
      </c>
      <c r="B27" s="111" t="s">
        <v>354</v>
      </c>
      <c r="C27" s="111" t="s">
        <v>203</v>
      </c>
      <c r="D27" s="26" t="s">
        <v>21</v>
      </c>
      <c r="E27" s="30">
        <v>40</v>
      </c>
      <c r="F27" s="65" t="b">
        <f t="shared" si="2"/>
        <v>1</v>
      </c>
    </row>
    <row r="28" spans="1:6" s="28" customFormat="1" x14ac:dyDescent="0.25">
      <c r="A28" s="111" t="s">
        <v>406</v>
      </c>
      <c r="B28" s="111" t="s">
        <v>407</v>
      </c>
      <c r="C28" s="111" t="s">
        <v>203</v>
      </c>
      <c r="D28" s="26" t="s">
        <v>21</v>
      </c>
      <c r="E28" s="30">
        <v>40</v>
      </c>
      <c r="F28" s="65" t="b">
        <f t="shared" si="2"/>
        <v>1</v>
      </c>
    </row>
    <row r="29" spans="1:6" s="28" customFormat="1" x14ac:dyDescent="0.25">
      <c r="A29" s="111" t="s">
        <v>449</v>
      </c>
      <c r="B29" s="111" t="s">
        <v>450</v>
      </c>
      <c r="C29" s="111" t="s">
        <v>203</v>
      </c>
      <c r="D29" s="26" t="s">
        <v>22</v>
      </c>
      <c r="E29" s="30">
        <v>40</v>
      </c>
      <c r="F29" s="65" t="b">
        <f t="shared" si="2"/>
        <v>1</v>
      </c>
    </row>
    <row r="30" spans="1:6" s="28" customFormat="1" x14ac:dyDescent="0.25">
      <c r="A30" s="111" t="s">
        <v>494</v>
      </c>
      <c r="B30" s="111" t="s">
        <v>495</v>
      </c>
      <c r="C30" s="111" t="s">
        <v>203</v>
      </c>
      <c r="D30" s="26" t="s">
        <v>23</v>
      </c>
      <c r="E30" s="30">
        <v>40</v>
      </c>
      <c r="F30" s="65" t="b">
        <f t="shared" si="2"/>
        <v>1</v>
      </c>
    </row>
    <row r="31" spans="1:6" s="28" customFormat="1" x14ac:dyDescent="0.25">
      <c r="A31" s="111" t="s">
        <v>555</v>
      </c>
      <c r="B31" s="111" t="s">
        <v>404</v>
      </c>
      <c r="C31" s="111" t="s">
        <v>203</v>
      </c>
      <c r="D31" s="26" t="s">
        <v>0</v>
      </c>
      <c r="E31" s="30">
        <v>40</v>
      </c>
      <c r="F31" s="65" t="b">
        <f t="shared" si="2"/>
        <v>1</v>
      </c>
    </row>
    <row r="32" spans="1:6" s="28" customFormat="1" x14ac:dyDescent="0.25">
      <c r="A32" s="111" t="s">
        <v>597</v>
      </c>
      <c r="B32" s="111" t="s">
        <v>598</v>
      </c>
      <c r="C32" s="111" t="s">
        <v>203</v>
      </c>
      <c r="D32" s="26" t="s">
        <v>0</v>
      </c>
      <c r="E32" s="30">
        <v>40</v>
      </c>
      <c r="F32" s="65" t="b">
        <f t="shared" si="2"/>
        <v>1</v>
      </c>
    </row>
    <row r="33" spans="1:6" s="28" customFormat="1" x14ac:dyDescent="0.25">
      <c r="A33" s="111" t="s">
        <v>427</v>
      </c>
      <c r="B33" s="111" t="s">
        <v>131</v>
      </c>
      <c r="C33" s="111" t="s">
        <v>203</v>
      </c>
      <c r="D33" s="26" t="s">
        <v>22</v>
      </c>
      <c r="E33" s="30">
        <v>20</v>
      </c>
      <c r="F33" s="65" t="b">
        <f t="shared" si="2"/>
        <v>0</v>
      </c>
    </row>
    <row r="34" spans="1:6" s="28" customFormat="1" x14ac:dyDescent="0.25">
      <c r="A34" s="111"/>
      <c r="B34" s="111"/>
      <c r="C34" s="111"/>
      <c r="D34" s="26"/>
      <c r="E34" s="30"/>
      <c r="F34" s="65"/>
    </row>
    <row r="35" spans="1:6" s="28" customFormat="1" x14ac:dyDescent="0.25">
      <c r="A35" s="111" t="s">
        <v>118</v>
      </c>
      <c r="B35" s="111" t="s">
        <v>119</v>
      </c>
      <c r="C35" s="111" t="s">
        <v>120</v>
      </c>
      <c r="D35" s="26" t="s">
        <v>16</v>
      </c>
      <c r="E35" s="30">
        <v>40</v>
      </c>
      <c r="F35" s="65" t="b">
        <f t="shared" ref="F35:F98" si="3">IF(E35,E35=40)</f>
        <v>1</v>
      </c>
    </row>
    <row r="36" spans="1:6" s="28" customFormat="1" x14ac:dyDescent="0.25">
      <c r="A36" s="111" t="s">
        <v>254</v>
      </c>
      <c r="B36" s="111" t="s">
        <v>255</v>
      </c>
      <c r="C36" s="111" t="s">
        <v>120</v>
      </c>
      <c r="D36" s="26" t="s">
        <v>19</v>
      </c>
      <c r="E36" s="30">
        <v>40</v>
      </c>
      <c r="F36" s="65" t="b">
        <f t="shared" si="3"/>
        <v>1</v>
      </c>
    </row>
    <row r="37" spans="1:6" s="28" customFormat="1" x14ac:dyDescent="0.25">
      <c r="A37" s="111" t="s">
        <v>273</v>
      </c>
      <c r="B37" s="111" t="s">
        <v>274</v>
      </c>
      <c r="C37" s="111" t="s">
        <v>120</v>
      </c>
      <c r="D37" s="26" t="s">
        <v>20</v>
      </c>
      <c r="E37" s="30">
        <v>40</v>
      </c>
      <c r="F37" s="65" t="b">
        <f t="shared" si="3"/>
        <v>1</v>
      </c>
    </row>
    <row r="38" spans="1:6" s="28" customFormat="1" x14ac:dyDescent="0.25">
      <c r="A38" s="111" t="s">
        <v>292</v>
      </c>
      <c r="B38" s="111" t="s">
        <v>293</v>
      </c>
      <c r="C38" s="111" t="s">
        <v>120</v>
      </c>
      <c r="D38" s="26" t="s">
        <v>20</v>
      </c>
      <c r="E38" s="30">
        <v>40</v>
      </c>
      <c r="F38" s="65" t="b">
        <f t="shared" si="3"/>
        <v>1</v>
      </c>
    </row>
    <row r="39" spans="1:6" s="28" customFormat="1" x14ac:dyDescent="0.25">
      <c r="A39" s="111" t="s">
        <v>350</v>
      </c>
      <c r="B39" s="111" t="s">
        <v>351</v>
      </c>
      <c r="C39" s="111" t="s">
        <v>120</v>
      </c>
      <c r="D39" s="26" t="s">
        <v>21</v>
      </c>
      <c r="E39" s="30">
        <v>40</v>
      </c>
      <c r="F39" s="65" t="b">
        <f t="shared" si="3"/>
        <v>1</v>
      </c>
    </row>
    <row r="40" spans="1:6" s="28" customFormat="1" x14ac:dyDescent="0.25">
      <c r="A40" s="111" t="s">
        <v>368</v>
      </c>
      <c r="B40" s="111" t="s">
        <v>180</v>
      </c>
      <c r="C40" s="111" t="s">
        <v>120</v>
      </c>
      <c r="D40" s="26" t="s">
        <v>21</v>
      </c>
      <c r="E40" s="30">
        <v>40</v>
      </c>
      <c r="F40" s="65" t="b">
        <f t="shared" si="3"/>
        <v>1</v>
      </c>
    </row>
    <row r="41" spans="1:6" s="28" customFormat="1" x14ac:dyDescent="0.25">
      <c r="A41" s="151" t="s">
        <v>438</v>
      </c>
      <c r="B41" s="151" t="s">
        <v>439</v>
      </c>
      <c r="C41" s="151" t="s">
        <v>120</v>
      </c>
      <c r="D41" s="26" t="s">
        <v>22</v>
      </c>
      <c r="E41" s="30">
        <v>40</v>
      </c>
      <c r="F41" s="65" t="b">
        <f t="shared" si="3"/>
        <v>1</v>
      </c>
    </row>
    <row r="42" spans="1:6" s="28" customFormat="1" x14ac:dyDescent="0.25">
      <c r="A42" s="111" t="s">
        <v>492</v>
      </c>
      <c r="B42" s="111" t="s">
        <v>217</v>
      </c>
      <c r="C42" s="111" t="s">
        <v>120</v>
      </c>
      <c r="D42" s="26" t="s">
        <v>23</v>
      </c>
      <c r="E42" s="30">
        <v>40</v>
      </c>
      <c r="F42" s="65" t="b">
        <f t="shared" si="3"/>
        <v>1</v>
      </c>
    </row>
    <row r="43" spans="1:6" s="28" customFormat="1" x14ac:dyDescent="0.25">
      <c r="A43" s="111" t="s">
        <v>532</v>
      </c>
      <c r="B43" s="111" t="s">
        <v>533</v>
      </c>
      <c r="C43" s="111" t="s">
        <v>120</v>
      </c>
      <c r="D43" s="26" t="s">
        <v>23</v>
      </c>
      <c r="E43" s="30">
        <v>40</v>
      </c>
      <c r="F43" s="65" t="b">
        <f t="shared" si="3"/>
        <v>1</v>
      </c>
    </row>
    <row r="44" spans="1:6" s="28" customFormat="1" x14ac:dyDescent="0.25">
      <c r="A44" s="151" t="s">
        <v>667</v>
      </c>
      <c r="B44" s="151" t="s">
        <v>436</v>
      </c>
      <c r="C44" s="151" t="s">
        <v>120</v>
      </c>
      <c r="D44" s="26" t="s">
        <v>24</v>
      </c>
      <c r="E44" s="30">
        <v>40</v>
      </c>
      <c r="F44" s="65" t="b">
        <f t="shared" si="3"/>
        <v>1</v>
      </c>
    </row>
    <row r="45" spans="1:6" s="28" customFormat="1" x14ac:dyDescent="0.25">
      <c r="A45" s="111" t="s">
        <v>685</v>
      </c>
      <c r="B45" s="111" t="s">
        <v>686</v>
      </c>
      <c r="C45" s="111" t="s">
        <v>120</v>
      </c>
      <c r="D45" s="26" t="s">
        <v>24</v>
      </c>
      <c r="E45" s="30">
        <v>40</v>
      </c>
      <c r="F45" s="65" t="b">
        <f t="shared" si="3"/>
        <v>1</v>
      </c>
    </row>
    <row r="46" spans="1:6" s="28" customFormat="1" x14ac:dyDescent="0.25">
      <c r="A46" s="111" t="s">
        <v>708</v>
      </c>
      <c r="B46" s="111" t="s">
        <v>709</v>
      </c>
      <c r="C46" s="111" t="s">
        <v>120</v>
      </c>
      <c r="D46" s="26" t="s">
        <v>25</v>
      </c>
      <c r="E46" s="30">
        <v>40</v>
      </c>
      <c r="F46" s="65" t="b">
        <f t="shared" si="3"/>
        <v>1</v>
      </c>
    </row>
    <row r="47" spans="1:6" s="28" customFormat="1" x14ac:dyDescent="0.25">
      <c r="A47" s="111" t="s">
        <v>780</v>
      </c>
      <c r="B47" s="111" t="s">
        <v>781</v>
      </c>
      <c r="C47" s="111" t="s">
        <v>120</v>
      </c>
      <c r="D47" s="26" t="s">
        <v>26</v>
      </c>
      <c r="E47" s="30">
        <v>40</v>
      </c>
      <c r="F47" s="65" t="b">
        <f t="shared" si="3"/>
        <v>1</v>
      </c>
    </row>
    <row r="48" spans="1:6" s="28" customFormat="1" x14ac:dyDescent="0.25">
      <c r="A48" s="111" t="s">
        <v>166</v>
      </c>
      <c r="B48" s="111" t="s">
        <v>167</v>
      </c>
      <c r="C48" s="111" t="s">
        <v>120</v>
      </c>
      <c r="D48" s="26" t="s">
        <v>16</v>
      </c>
      <c r="E48" s="30">
        <v>30</v>
      </c>
      <c r="F48" s="65" t="b">
        <f t="shared" si="3"/>
        <v>0</v>
      </c>
    </row>
    <row r="49" spans="1:6" s="28" customFormat="1" x14ac:dyDescent="0.25">
      <c r="A49" s="111" t="s">
        <v>251</v>
      </c>
      <c r="B49" s="111" t="s">
        <v>252</v>
      </c>
      <c r="C49" s="111" t="s">
        <v>120</v>
      </c>
      <c r="D49" s="26" t="s">
        <v>19</v>
      </c>
      <c r="E49" s="30">
        <v>30</v>
      </c>
      <c r="F49" s="65" t="b">
        <f t="shared" si="3"/>
        <v>0</v>
      </c>
    </row>
    <row r="50" spans="1:6" s="28" customFormat="1" x14ac:dyDescent="0.25">
      <c r="A50" s="111" t="s">
        <v>586</v>
      </c>
      <c r="B50" s="111" t="s">
        <v>587</v>
      </c>
      <c r="C50" s="111" t="s">
        <v>120</v>
      </c>
      <c r="D50" s="26" t="s">
        <v>0</v>
      </c>
      <c r="E50" s="30">
        <v>20</v>
      </c>
      <c r="F50" s="65" t="b">
        <f t="shared" si="3"/>
        <v>0</v>
      </c>
    </row>
    <row r="51" spans="1:6" s="28" customFormat="1" x14ac:dyDescent="0.25">
      <c r="A51" s="111" t="s">
        <v>614</v>
      </c>
      <c r="B51" s="111" t="s">
        <v>363</v>
      </c>
      <c r="C51" s="111" t="s">
        <v>120</v>
      </c>
      <c r="D51" s="26" t="s">
        <v>0</v>
      </c>
      <c r="E51" s="30">
        <v>30</v>
      </c>
      <c r="F51" s="65" t="b">
        <f t="shared" si="3"/>
        <v>0</v>
      </c>
    </row>
    <row r="52" spans="1:6" s="28" customFormat="1" x14ac:dyDescent="0.25">
      <c r="A52" s="111" t="s">
        <v>637</v>
      </c>
      <c r="B52" s="111" t="s">
        <v>638</v>
      </c>
      <c r="C52" s="111" t="s">
        <v>120</v>
      </c>
      <c r="D52" s="26" t="s">
        <v>24</v>
      </c>
      <c r="E52" s="30">
        <v>20</v>
      </c>
      <c r="F52" s="65" t="b">
        <f t="shared" si="3"/>
        <v>0</v>
      </c>
    </row>
    <row r="53" spans="1:6" x14ac:dyDescent="0.25">
      <c r="A53" s="111" t="s">
        <v>688</v>
      </c>
      <c r="B53" s="111" t="s">
        <v>689</v>
      </c>
      <c r="C53" s="111" t="s">
        <v>120</v>
      </c>
      <c r="D53" s="26" t="s">
        <v>25</v>
      </c>
      <c r="E53" s="30">
        <v>30</v>
      </c>
      <c r="F53" s="65" t="b">
        <f t="shared" si="3"/>
        <v>0</v>
      </c>
    </row>
    <row r="54" spans="1:6" s="28" customFormat="1" x14ac:dyDescent="0.25">
      <c r="A54" s="111" t="s">
        <v>144</v>
      </c>
      <c r="B54" s="111" t="s">
        <v>145</v>
      </c>
      <c r="C54" s="111" t="s">
        <v>146</v>
      </c>
      <c r="D54" s="26" t="s">
        <v>16</v>
      </c>
      <c r="E54" s="30">
        <v>40</v>
      </c>
      <c r="F54" s="65" t="b">
        <f t="shared" si="3"/>
        <v>1</v>
      </c>
    </row>
    <row r="55" spans="1:6" x14ac:dyDescent="0.25">
      <c r="A55" s="111" t="s">
        <v>257</v>
      </c>
      <c r="B55" s="111" t="s">
        <v>258</v>
      </c>
      <c r="C55" s="111" t="s">
        <v>146</v>
      </c>
      <c r="D55" s="26" t="s">
        <v>19</v>
      </c>
      <c r="E55" s="30">
        <v>40</v>
      </c>
      <c r="F55" s="65" t="b">
        <f t="shared" si="3"/>
        <v>1</v>
      </c>
    </row>
    <row r="56" spans="1:6" s="28" customFormat="1" x14ac:dyDescent="0.25">
      <c r="A56" s="111" t="s">
        <v>320</v>
      </c>
      <c r="B56" s="111" t="s">
        <v>321</v>
      </c>
      <c r="C56" s="111" t="s">
        <v>146</v>
      </c>
      <c r="D56" s="26" t="s">
        <v>20</v>
      </c>
      <c r="E56" s="30">
        <v>40</v>
      </c>
      <c r="F56" s="65" t="b">
        <f t="shared" si="3"/>
        <v>1</v>
      </c>
    </row>
    <row r="57" spans="1:6" s="28" customFormat="1" x14ac:dyDescent="0.25">
      <c r="A57" s="111" t="s">
        <v>409</v>
      </c>
      <c r="B57" s="111" t="s">
        <v>410</v>
      </c>
      <c r="C57" s="111" t="s">
        <v>146</v>
      </c>
      <c r="D57" s="26" t="s">
        <v>21</v>
      </c>
      <c r="E57" s="30">
        <v>40</v>
      </c>
      <c r="F57" s="65" t="b">
        <f t="shared" si="3"/>
        <v>1</v>
      </c>
    </row>
    <row r="58" spans="1:6" s="28" customFormat="1" x14ac:dyDescent="0.25">
      <c r="A58" s="111" t="s">
        <v>446</v>
      </c>
      <c r="B58" s="111" t="s">
        <v>447</v>
      </c>
      <c r="C58" s="111" t="s">
        <v>146</v>
      </c>
      <c r="D58" s="26" t="s">
        <v>22</v>
      </c>
      <c r="E58" s="30">
        <v>40</v>
      </c>
      <c r="F58" s="65" t="b">
        <f t="shared" si="3"/>
        <v>1</v>
      </c>
    </row>
    <row r="59" spans="1:6" s="28" customFormat="1" x14ac:dyDescent="0.25">
      <c r="A59" s="111" t="s">
        <v>497</v>
      </c>
      <c r="B59" s="111" t="s">
        <v>498</v>
      </c>
      <c r="C59" s="111" t="s">
        <v>146</v>
      </c>
      <c r="D59" s="26" t="s">
        <v>23</v>
      </c>
      <c r="E59" s="30">
        <v>40</v>
      </c>
      <c r="F59" s="65" t="b">
        <f t="shared" si="3"/>
        <v>1</v>
      </c>
    </row>
    <row r="60" spans="1:6" s="28" customFormat="1" x14ac:dyDescent="0.25">
      <c r="A60" s="111" t="s">
        <v>560</v>
      </c>
      <c r="B60" s="111" t="s">
        <v>561</v>
      </c>
      <c r="C60" s="111" t="s">
        <v>146</v>
      </c>
      <c r="D60" s="26" t="s">
        <v>0</v>
      </c>
      <c r="E60" s="30">
        <v>40</v>
      </c>
      <c r="F60" s="65" t="b">
        <f t="shared" si="3"/>
        <v>1</v>
      </c>
    </row>
    <row r="61" spans="1:6" s="28" customFormat="1" x14ac:dyDescent="0.25">
      <c r="A61" s="111" t="s">
        <v>662</v>
      </c>
      <c r="B61" s="111" t="s">
        <v>663</v>
      </c>
      <c r="C61" s="111" t="s">
        <v>146</v>
      </c>
      <c r="D61" s="26" t="s">
        <v>24</v>
      </c>
      <c r="E61" s="30">
        <v>40</v>
      </c>
      <c r="F61" s="65" t="b">
        <f t="shared" si="3"/>
        <v>1</v>
      </c>
    </row>
    <row r="62" spans="1:6" s="28" customFormat="1" x14ac:dyDescent="0.25">
      <c r="A62" s="111" t="s">
        <v>691</v>
      </c>
      <c r="B62" s="111" t="s">
        <v>692</v>
      </c>
      <c r="C62" s="111" t="s">
        <v>146</v>
      </c>
      <c r="D62" s="26" t="s">
        <v>25</v>
      </c>
      <c r="E62" s="30">
        <v>40</v>
      </c>
      <c r="F62" s="65" t="b">
        <f t="shared" si="3"/>
        <v>1</v>
      </c>
    </row>
    <row r="63" spans="1:6" s="28" customFormat="1" x14ac:dyDescent="0.25">
      <c r="A63" s="111" t="s">
        <v>736</v>
      </c>
      <c r="B63" s="111" t="s">
        <v>737</v>
      </c>
      <c r="C63" s="111" t="s">
        <v>146</v>
      </c>
      <c r="D63" s="26" t="s">
        <v>25</v>
      </c>
      <c r="E63" s="30">
        <v>40</v>
      </c>
      <c r="F63" s="65" t="b">
        <f t="shared" si="3"/>
        <v>1</v>
      </c>
    </row>
    <row r="64" spans="1:6" s="28" customFormat="1" x14ac:dyDescent="0.25">
      <c r="A64" s="111" t="s">
        <v>783</v>
      </c>
      <c r="B64" s="111" t="s">
        <v>784</v>
      </c>
      <c r="C64" s="111" t="s">
        <v>146</v>
      </c>
      <c r="D64" s="26" t="s">
        <v>26</v>
      </c>
      <c r="E64" s="30">
        <v>40</v>
      </c>
      <c r="F64" s="65" t="b">
        <f t="shared" si="3"/>
        <v>1</v>
      </c>
    </row>
    <row r="65" spans="1:6" s="28" customFormat="1" x14ac:dyDescent="0.25">
      <c r="A65" s="111" t="s">
        <v>786</v>
      </c>
      <c r="B65" s="111" t="s">
        <v>578</v>
      </c>
      <c r="C65" s="111" t="s">
        <v>146</v>
      </c>
      <c r="D65" s="26" t="s">
        <v>26</v>
      </c>
      <c r="E65" s="30">
        <v>40</v>
      </c>
      <c r="F65" s="65" t="b">
        <f t="shared" si="3"/>
        <v>1</v>
      </c>
    </row>
    <row r="66" spans="1:6" s="28" customFormat="1" x14ac:dyDescent="0.25">
      <c r="A66" s="111" t="s">
        <v>111</v>
      </c>
      <c r="B66" s="111" t="s">
        <v>112</v>
      </c>
      <c r="C66" s="111" t="s">
        <v>113</v>
      </c>
      <c r="D66" s="26" t="s">
        <v>16</v>
      </c>
      <c r="E66" s="30">
        <v>40</v>
      </c>
      <c r="F66" s="65" t="b">
        <f t="shared" si="3"/>
        <v>1</v>
      </c>
    </row>
    <row r="67" spans="1:6" s="28" customFormat="1" x14ac:dyDescent="0.25">
      <c r="A67" s="111" t="s">
        <v>138</v>
      </c>
      <c r="B67" s="111" t="s">
        <v>139</v>
      </c>
      <c r="C67" s="111" t="s">
        <v>113</v>
      </c>
      <c r="D67" s="26" t="s">
        <v>16</v>
      </c>
      <c r="E67" s="30">
        <v>40</v>
      </c>
      <c r="F67" s="65" t="b">
        <f t="shared" si="3"/>
        <v>1</v>
      </c>
    </row>
    <row r="68" spans="1:6" s="28" customFormat="1" x14ac:dyDescent="0.25">
      <c r="A68" s="111" t="s">
        <v>186</v>
      </c>
      <c r="B68" s="111" t="s">
        <v>187</v>
      </c>
      <c r="C68" s="111" t="s">
        <v>113</v>
      </c>
      <c r="D68" s="26" t="s">
        <v>16</v>
      </c>
      <c r="E68" s="30">
        <v>40</v>
      </c>
      <c r="F68" s="65" t="b">
        <f t="shared" si="3"/>
        <v>1</v>
      </c>
    </row>
    <row r="69" spans="1:6" s="28" customFormat="1" x14ac:dyDescent="0.25">
      <c r="A69" s="111" t="s">
        <v>189</v>
      </c>
      <c r="B69" s="111" t="s">
        <v>190</v>
      </c>
      <c r="C69" s="111" t="s">
        <v>113</v>
      </c>
      <c r="D69" s="26" t="s">
        <v>19</v>
      </c>
      <c r="E69" s="30">
        <v>40</v>
      </c>
      <c r="F69" s="65" t="b">
        <f t="shared" si="3"/>
        <v>1</v>
      </c>
    </row>
    <row r="70" spans="1:6" s="28" customFormat="1" x14ac:dyDescent="0.25">
      <c r="A70" s="151" t="s">
        <v>229</v>
      </c>
      <c r="B70" s="151" t="s">
        <v>230</v>
      </c>
      <c r="C70" s="151" t="s">
        <v>113</v>
      </c>
      <c r="D70" s="26" t="s">
        <v>19</v>
      </c>
      <c r="E70" s="30">
        <v>40</v>
      </c>
      <c r="F70" s="65" t="b">
        <f t="shared" si="3"/>
        <v>1</v>
      </c>
    </row>
    <row r="71" spans="1:6" s="28" customFormat="1" x14ac:dyDescent="0.25">
      <c r="A71" s="151" t="s">
        <v>821</v>
      </c>
      <c r="B71" s="111" t="s">
        <v>295</v>
      </c>
      <c r="C71" s="111" t="s">
        <v>113</v>
      </c>
      <c r="D71" s="26" t="s">
        <v>20</v>
      </c>
      <c r="E71" s="30">
        <v>40</v>
      </c>
      <c r="F71" s="65" t="b">
        <f t="shared" si="3"/>
        <v>1</v>
      </c>
    </row>
    <row r="72" spans="1:6" s="28" customFormat="1" x14ac:dyDescent="0.25">
      <c r="A72" s="111" t="s">
        <v>379</v>
      </c>
      <c r="B72" s="111" t="s">
        <v>380</v>
      </c>
      <c r="C72" s="111" t="s">
        <v>113</v>
      </c>
      <c r="D72" s="26" t="s">
        <v>21</v>
      </c>
      <c r="E72" s="30">
        <v>40</v>
      </c>
      <c r="F72" s="65" t="b">
        <f t="shared" si="3"/>
        <v>1</v>
      </c>
    </row>
    <row r="73" spans="1:6" s="28" customFormat="1" x14ac:dyDescent="0.25">
      <c r="A73" s="111" t="s">
        <v>421</v>
      </c>
      <c r="B73" s="111" t="s">
        <v>422</v>
      </c>
      <c r="C73" s="111" t="s">
        <v>113</v>
      </c>
      <c r="D73" s="26" t="s">
        <v>22</v>
      </c>
      <c r="E73" s="30">
        <v>40</v>
      </c>
      <c r="F73" s="65" t="b">
        <f t="shared" si="3"/>
        <v>1</v>
      </c>
    </row>
    <row r="74" spans="1:6" s="28" customFormat="1" x14ac:dyDescent="0.25">
      <c r="A74" s="111" t="s">
        <v>483</v>
      </c>
      <c r="B74" s="111" t="s">
        <v>484</v>
      </c>
      <c r="C74" s="111" t="s">
        <v>113</v>
      </c>
      <c r="D74" s="26" t="s">
        <v>23</v>
      </c>
      <c r="E74" s="30">
        <v>40</v>
      </c>
      <c r="F74" s="65" t="b">
        <f t="shared" si="3"/>
        <v>1</v>
      </c>
    </row>
    <row r="75" spans="1:6" s="28" customFormat="1" x14ac:dyDescent="0.25">
      <c r="A75" s="111" t="s">
        <v>514</v>
      </c>
      <c r="B75" s="111" t="s">
        <v>515</v>
      </c>
      <c r="C75" s="111" t="s">
        <v>113</v>
      </c>
      <c r="D75" s="26" t="s">
        <v>23</v>
      </c>
      <c r="E75" s="30">
        <v>40</v>
      </c>
      <c r="F75" s="65" t="b">
        <f t="shared" si="3"/>
        <v>1</v>
      </c>
    </row>
    <row r="76" spans="1:6" s="28" customFormat="1" x14ac:dyDescent="0.25">
      <c r="A76" s="111" t="s">
        <v>563</v>
      </c>
      <c r="B76" s="111" t="s">
        <v>564</v>
      </c>
      <c r="C76" s="111" t="s">
        <v>113</v>
      </c>
      <c r="D76" s="26" t="s">
        <v>0</v>
      </c>
      <c r="E76" s="30">
        <v>40</v>
      </c>
      <c r="F76" s="65" t="b">
        <f t="shared" si="3"/>
        <v>1</v>
      </c>
    </row>
    <row r="77" spans="1:6" s="28" customFormat="1" x14ac:dyDescent="0.25">
      <c r="A77" s="111" t="s">
        <v>602</v>
      </c>
      <c r="B77" s="111" t="s">
        <v>603</v>
      </c>
      <c r="C77" s="111" t="s">
        <v>113</v>
      </c>
      <c r="D77" s="26" t="s">
        <v>0</v>
      </c>
      <c r="E77" s="30">
        <v>40</v>
      </c>
      <c r="F77" s="65" t="b">
        <f t="shared" si="3"/>
        <v>1</v>
      </c>
    </row>
    <row r="78" spans="1:6" s="28" customFormat="1" x14ac:dyDescent="0.25">
      <c r="A78" s="111" t="s">
        <v>647</v>
      </c>
      <c r="B78" s="111" t="s">
        <v>648</v>
      </c>
      <c r="C78" s="111" t="s">
        <v>113</v>
      </c>
      <c r="D78" s="26" t="s">
        <v>24</v>
      </c>
      <c r="E78" s="30">
        <v>40</v>
      </c>
      <c r="F78" s="65" t="b">
        <f t="shared" si="3"/>
        <v>1</v>
      </c>
    </row>
    <row r="79" spans="1:6" s="28" customFormat="1" x14ac:dyDescent="0.25">
      <c r="A79" s="111" t="s">
        <v>714</v>
      </c>
      <c r="B79" s="111" t="s">
        <v>715</v>
      </c>
      <c r="C79" s="111" t="s">
        <v>113</v>
      </c>
      <c r="D79" s="26" t="s">
        <v>25</v>
      </c>
      <c r="E79" s="30">
        <v>40</v>
      </c>
      <c r="F79" s="65" t="b">
        <f t="shared" si="3"/>
        <v>1</v>
      </c>
    </row>
    <row r="80" spans="1:6" s="28" customFormat="1" x14ac:dyDescent="0.25">
      <c r="A80" s="111" t="s">
        <v>734</v>
      </c>
      <c r="B80" s="111" t="s">
        <v>603</v>
      </c>
      <c r="C80" s="111" t="s">
        <v>113</v>
      </c>
      <c r="D80" s="26" t="s">
        <v>25</v>
      </c>
      <c r="E80" s="30">
        <v>40</v>
      </c>
      <c r="F80" s="65" t="b">
        <f t="shared" si="3"/>
        <v>1</v>
      </c>
    </row>
    <row r="81" spans="1:6" s="28" customFormat="1" x14ac:dyDescent="0.25">
      <c r="A81" s="111" t="s">
        <v>811</v>
      </c>
      <c r="B81" s="111" t="s">
        <v>812</v>
      </c>
      <c r="C81" s="111" t="s">
        <v>113</v>
      </c>
      <c r="D81" s="26" t="s">
        <v>26</v>
      </c>
      <c r="E81" s="30">
        <v>40</v>
      </c>
      <c r="F81" s="65" t="b">
        <f t="shared" si="3"/>
        <v>1</v>
      </c>
    </row>
    <row r="82" spans="1:6" x14ac:dyDescent="0.25">
      <c r="A82" s="111" t="s">
        <v>817</v>
      </c>
      <c r="B82" s="111" t="s">
        <v>818</v>
      </c>
      <c r="C82" s="111" t="s">
        <v>113</v>
      </c>
      <c r="D82" s="26" t="s">
        <v>26</v>
      </c>
      <c r="E82" s="30">
        <v>40</v>
      </c>
      <c r="F82" s="65" t="b">
        <f t="shared" si="3"/>
        <v>1</v>
      </c>
    </row>
    <row r="83" spans="1:6" s="28" customFormat="1" x14ac:dyDescent="0.25">
      <c r="A83" s="111" t="s">
        <v>329</v>
      </c>
      <c r="B83" s="111" t="s">
        <v>330</v>
      </c>
      <c r="C83" s="111" t="s">
        <v>113</v>
      </c>
      <c r="D83" s="26" t="s">
        <v>20</v>
      </c>
      <c r="E83" s="30">
        <v>30</v>
      </c>
      <c r="F83" s="65" t="b">
        <f t="shared" si="3"/>
        <v>0</v>
      </c>
    </row>
    <row r="84" spans="1:6" s="28" customFormat="1" x14ac:dyDescent="0.25">
      <c r="A84" s="111" t="s">
        <v>454</v>
      </c>
      <c r="B84" s="111" t="s">
        <v>455</v>
      </c>
      <c r="C84" s="111" t="s">
        <v>113</v>
      </c>
      <c r="D84" s="26" t="s">
        <v>22</v>
      </c>
      <c r="E84" s="30">
        <v>30</v>
      </c>
      <c r="F84" s="65" t="b">
        <f t="shared" si="3"/>
        <v>0</v>
      </c>
    </row>
    <row r="85" spans="1:6" s="28" customFormat="1" x14ac:dyDescent="0.25">
      <c r="A85" s="111" t="s">
        <v>679</v>
      </c>
      <c r="B85" s="111" t="s">
        <v>680</v>
      </c>
      <c r="C85" s="111" t="s">
        <v>113</v>
      </c>
      <c r="D85" s="26" t="s">
        <v>24</v>
      </c>
      <c r="E85" s="30">
        <v>30</v>
      </c>
      <c r="F85" s="65" t="b">
        <f t="shared" si="3"/>
        <v>0</v>
      </c>
    </row>
    <row r="86" spans="1:6" s="28" customFormat="1" x14ac:dyDescent="0.25">
      <c r="A86" s="111" t="s">
        <v>238</v>
      </c>
      <c r="B86" s="111" t="s">
        <v>239</v>
      </c>
      <c r="C86" s="111" t="s">
        <v>240</v>
      </c>
      <c r="D86" s="26" t="s">
        <v>19</v>
      </c>
      <c r="E86" s="30">
        <v>40</v>
      </c>
      <c r="F86" s="65" t="b">
        <f t="shared" si="3"/>
        <v>1</v>
      </c>
    </row>
    <row r="87" spans="1:6" s="28" customFormat="1" x14ac:dyDescent="0.25">
      <c r="A87" s="111" t="s">
        <v>403</v>
      </c>
      <c r="B87" s="111" t="s">
        <v>404</v>
      </c>
      <c r="C87" s="111" t="s">
        <v>240</v>
      </c>
      <c r="D87" s="26" t="s">
        <v>21</v>
      </c>
      <c r="E87" s="30">
        <v>40</v>
      </c>
      <c r="F87" s="65" t="b">
        <f t="shared" si="3"/>
        <v>1</v>
      </c>
    </row>
    <row r="88" spans="1:6" s="28" customFormat="1" x14ac:dyDescent="0.25">
      <c r="A88" s="111" t="s">
        <v>424</v>
      </c>
      <c r="B88" s="111" t="s">
        <v>425</v>
      </c>
      <c r="C88" s="111" t="s">
        <v>240</v>
      </c>
      <c r="D88" s="26" t="s">
        <v>22</v>
      </c>
      <c r="E88" s="30">
        <v>40</v>
      </c>
      <c r="F88" s="65" t="b">
        <f t="shared" si="3"/>
        <v>1</v>
      </c>
    </row>
    <row r="89" spans="1:6" s="28" customFormat="1" x14ac:dyDescent="0.25">
      <c r="A89" s="111" t="s">
        <v>489</v>
      </c>
      <c r="B89" s="111" t="s">
        <v>490</v>
      </c>
      <c r="C89" s="111" t="s">
        <v>240</v>
      </c>
      <c r="D89" s="26" t="s">
        <v>23</v>
      </c>
      <c r="E89" s="30">
        <v>40</v>
      </c>
      <c r="F89" s="65" t="b">
        <f t="shared" si="3"/>
        <v>1</v>
      </c>
    </row>
    <row r="90" spans="1:6" s="28" customFormat="1" x14ac:dyDescent="0.25">
      <c r="A90" s="111" t="s">
        <v>500</v>
      </c>
      <c r="B90" s="111" t="s">
        <v>501</v>
      </c>
      <c r="C90" s="111" t="s">
        <v>240</v>
      </c>
      <c r="D90" s="26" t="s">
        <v>23</v>
      </c>
      <c r="E90" s="30">
        <v>40</v>
      </c>
      <c r="F90" s="65" t="b">
        <f t="shared" si="3"/>
        <v>1</v>
      </c>
    </row>
    <row r="91" spans="1:6" s="28" customFormat="1" x14ac:dyDescent="0.25">
      <c r="A91" s="111" t="s">
        <v>583</v>
      </c>
      <c r="B91" s="111" t="s">
        <v>584</v>
      </c>
      <c r="C91" s="111" t="s">
        <v>240</v>
      </c>
      <c r="D91" s="26" t="s">
        <v>0</v>
      </c>
      <c r="E91" s="30">
        <v>40</v>
      </c>
      <c r="F91" s="65" t="b">
        <f t="shared" si="3"/>
        <v>1</v>
      </c>
    </row>
    <row r="92" spans="1:6" s="28" customFormat="1" x14ac:dyDescent="0.25">
      <c r="A92" s="111" t="s">
        <v>605</v>
      </c>
      <c r="B92" s="111" t="s">
        <v>606</v>
      </c>
      <c r="C92" s="111" t="s">
        <v>240</v>
      </c>
      <c r="D92" s="26" t="s">
        <v>0</v>
      </c>
      <c r="E92" s="30">
        <v>40</v>
      </c>
      <c r="F92" s="65" t="b">
        <f t="shared" si="3"/>
        <v>1</v>
      </c>
    </row>
    <row r="93" spans="1:6" s="28" customFormat="1" x14ac:dyDescent="0.25">
      <c r="A93" s="111" t="s">
        <v>317</v>
      </c>
      <c r="B93" s="111" t="s">
        <v>318</v>
      </c>
      <c r="C93" s="111" t="s">
        <v>240</v>
      </c>
      <c r="D93" s="26" t="s">
        <v>20</v>
      </c>
      <c r="E93" s="30">
        <v>30</v>
      </c>
      <c r="F93" s="65" t="b">
        <f t="shared" si="3"/>
        <v>0</v>
      </c>
    </row>
    <row r="94" spans="1:6" s="28" customFormat="1" x14ac:dyDescent="0.25">
      <c r="A94" s="111" t="s">
        <v>391</v>
      </c>
      <c r="B94" s="111" t="s">
        <v>392</v>
      </c>
      <c r="C94" s="111" t="s">
        <v>240</v>
      </c>
      <c r="D94" s="26" t="s">
        <v>21</v>
      </c>
      <c r="E94" s="30">
        <v>30</v>
      </c>
      <c r="F94" s="65" t="b">
        <f t="shared" si="3"/>
        <v>0</v>
      </c>
    </row>
    <row r="95" spans="1:6" s="28" customFormat="1" x14ac:dyDescent="0.25">
      <c r="A95" s="151" t="s">
        <v>820</v>
      </c>
      <c r="B95" s="111" t="s">
        <v>115</v>
      </c>
      <c r="C95" s="111" t="s">
        <v>116</v>
      </c>
      <c r="D95" s="26" t="s">
        <v>16</v>
      </c>
      <c r="E95" s="30">
        <v>40</v>
      </c>
      <c r="F95" s="65" t="b">
        <f t="shared" si="3"/>
        <v>1</v>
      </c>
    </row>
    <row r="96" spans="1:6" s="28" customFormat="1" x14ac:dyDescent="0.25">
      <c r="A96" s="111" t="s">
        <v>674</v>
      </c>
      <c r="B96" s="111" t="s">
        <v>675</v>
      </c>
      <c r="C96" s="111" t="s">
        <v>116</v>
      </c>
      <c r="D96" s="26" t="s">
        <v>24</v>
      </c>
      <c r="E96" s="30">
        <v>40</v>
      </c>
      <c r="F96" s="65" t="b">
        <f t="shared" si="3"/>
        <v>1</v>
      </c>
    </row>
    <row r="97" spans="1:6" s="28" customFormat="1" x14ac:dyDescent="0.25">
      <c r="A97" s="111" t="s">
        <v>749</v>
      </c>
      <c r="B97" s="111" t="s">
        <v>750</v>
      </c>
      <c r="C97" s="111" t="s">
        <v>116</v>
      </c>
      <c r="D97" s="26" t="s">
        <v>25</v>
      </c>
      <c r="E97" s="30">
        <v>40</v>
      </c>
      <c r="F97" s="65" t="b">
        <f t="shared" si="3"/>
        <v>1</v>
      </c>
    </row>
    <row r="98" spans="1:6" s="28" customFormat="1" x14ac:dyDescent="0.25">
      <c r="A98" s="111" t="s">
        <v>760</v>
      </c>
      <c r="B98" s="111" t="s">
        <v>761</v>
      </c>
      <c r="C98" s="111" t="s">
        <v>116</v>
      </c>
      <c r="D98" s="26" t="s">
        <v>26</v>
      </c>
      <c r="E98" s="30">
        <v>40</v>
      </c>
      <c r="F98" s="65" t="b">
        <f t="shared" si="3"/>
        <v>1</v>
      </c>
    </row>
    <row r="99" spans="1:6" s="28" customFormat="1" x14ac:dyDescent="0.25">
      <c r="A99" s="151" t="s">
        <v>226</v>
      </c>
      <c r="B99" s="151" t="s">
        <v>227</v>
      </c>
      <c r="C99" s="151" t="s">
        <v>116</v>
      </c>
      <c r="D99" s="26" t="s">
        <v>19</v>
      </c>
      <c r="E99" s="30">
        <v>30</v>
      </c>
      <c r="F99" s="65" t="b">
        <f t="shared" ref="F99:F162" si="4">IF(E99,E99=40)</f>
        <v>0</v>
      </c>
    </row>
    <row r="100" spans="1:6" s="28" customFormat="1" x14ac:dyDescent="0.25">
      <c r="A100" s="111" t="s">
        <v>659</v>
      </c>
      <c r="B100" s="111" t="s">
        <v>660</v>
      </c>
      <c r="C100" s="111" t="s">
        <v>116</v>
      </c>
      <c r="D100" s="26" t="s">
        <v>24</v>
      </c>
      <c r="E100" s="30">
        <v>20</v>
      </c>
      <c r="F100" s="65" t="b">
        <f t="shared" si="4"/>
        <v>0</v>
      </c>
    </row>
    <row r="101" spans="1:6" s="28" customFormat="1" x14ac:dyDescent="0.25">
      <c r="A101" s="111" t="s">
        <v>720</v>
      </c>
      <c r="B101" s="111" t="s">
        <v>530</v>
      </c>
      <c r="C101" s="111" t="s">
        <v>116</v>
      </c>
      <c r="D101" s="26" t="s">
        <v>25</v>
      </c>
      <c r="E101" s="30">
        <v>20</v>
      </c>
      <c r="F101" s="65" t="b">
        <f t="shared" si="4"/>
        <v>0</v>
      </c>
    </row>
    <row r="102" spans="1:6" s="28" customFormat="1" x14ac:dyDescent="0.25">
      <c r="A102" s="111" t="s">
        <v>763</v>
      </c>
      <c r="B102" s="111" t="s">
        <v>764</v>
      </c>
      <c r="C102" s="111" t="s">
        <v>116</v>
      </c>
      <c r="D102" s="26" t="s">
        <v>26</v>
      </c>
      <c r="E102" s="30">
        <v>20</v>
      </c>
      <c r="F102" s="65" t="b">
        <f t="shared" si="4"/>
        <v>0</v>
      </c>
    </row>
    <row r="103" spans="1:6" s="28" customFormat="1" x14ac:dyDescent="0.25">
      <c r="A103" s="151" t="s">
        <v>822</v>
      </c>
      <c r="B103" s="111" t="s">
        <v>180</v>
      </c>
      <c r="C103" s="111" t="s">
        <v>181</v>
      </c>
      <c r="D103" s="26" t="s">
        <v>16</v>
      </c>
      <c r="E103" s="30">
        <v>40</v>
      </c>
      <c r="F103" s="65" t="b">
        <f t="shared" si="4"/>
        <v>1</v>
      </c>
    </row>
    <row r="104" spans="1:6" s="28" customFormat="1" x14ac:dyDescent="0.25">
      <c r="A104" s="111" t="s">
        <v>198</v>
      </c>
      <c r="B104" s="111" t="s">
        <v>199</v>
      </c>
      <c r="C104" s="111" t="s">
        <v>181</v>
      </c>
      <c r="D104" s="26" t="s">
        <v>19</v>
      </c>
      <c r="E104" s="30">
        <v>40</v>
      </c>
      <c r="F104" s="65" t="b">
        <f t="shared" si="4"/>
        <v>1</v>
      </c>
    </row>
    <row r="105" spans="1:6" s="28" customFormat="1" x14ac:dyDescent="0.25">
      <c r="A105" s="111" t="s">
        <v>265</v>
      </c>
      <c r="B105" s="111" t="s">
        <v>266</v>
      </c>
      <c r="C105" s="111" t="s">
        <v>181</v>
      </c>
      <c r="D105" s="26" t="s">
        <v>19</v>
      </c>
      <c r="E105" s="30">
        <v>40</v>
      </c>
      <c r="F105" s="65" t="b">
        <f t="shared" si="4"/>
        <v>1</v>
      </c>
    </row>
    <row r="106" spans="1:6" s="28" customFormat="1" x14ac:dyDescent="0.25">
      <c r="A106" s="111" t="s">
        <v>286</v>
      </c>
      <c r="B106" s="111" t="s">
        <v>287</v>
      </c>
      <c r="C106" s="111" t="s">
        <v>181</v>
      </c>
      <c r="D106" s="26" t="s">
        <v>20</v>
      </c>
      <c r="E106" s="30">
        <v>40</v>
      </c>
      <c r="F106" s="65" t="b">
        <f t="shared" si="4"/>
        <v>1</v>
      </c>
    </row>
    <row r="107" spans="1:6" s="28" customFormat="1" x14ac:dyDescent="0.25">
      <c r="A107" s="111" t="s">
        <v>332</v>
      </c>
      <c r="B107" s="111" t="s">
        <v>333</v>
      </c>
      <c r="C107" s="111" t="s">
        <v>181</v>
      </c>
      <c r="D107" s="26" t="s">
        <v>20</v>
      </c>
      <c r="E107" s="30">
        <v>40</v>
      </c>
      <c r="F107" s="65" t="b">
        <f t="shared" si="4"/>
        <v>1</v>
      </c>
    </row>
    <row r="108" spans="1:6" s="28" customFormat="1" x14ac:dyDescent="0.25">
      <c r="A108" s="111" t="s">
        <v>340</v>
      </c>
      <c r="B108" s="111" t="s">
        <v>341</v>
      </c>
      <c r="C108" s="111" t="s">
        <v>181</v>
      </c>
      <c r="D108" s="26" t="s">
        <v>21</v>
      </c>
      <c r="E108" s="30">
        <v>40</v>
      </c>
      <c r="F108" s="65" t="b">
        <f t="shared" si="4"/>
        <v>1</v>
      </c>
    </row>
    <row r="109" spans="1:6" x14ac:dyDescent="0.25">
      <c r="A109" s="111" t="s">
        <v>370</v>
      </c>
      <c r="B109" s="111" t="s">
        <v>371</v>
      </c>
      <c r="C109" s="111" t="s">
        <v>181</v>
      </c>
      <c r="D109" s="26" t="s">
        <v>21</v>
      </c>
      <c r="E109" s="30">
        <v>40</v>
      </c>
      <c r="F109" s="65" t="b">
        <f t="shared" si="4"/>
        <v>1</v>
      </c>
    </row>
    <row r="110" spans="1:6" s="28" customFormat="1" x14ac:dyDescent="0.25">
      <c r="A110" s="111" t="s">
        <v>415</v>
      </c>
      <c r="B110" s="111" t="s">
        <v>416</v>
      </c>
      <c r="C110" s="111" t="s">
        <v>181</v>
      </c>
      <c r="D110" s="26" t="s">
        <v>22</v>
      </c>
      <c r="E110" s="30">
        <v>40</v>
      </c>
      <c r="F110" s="65" t="b">
        <f t="shared" si="4"/>
        <v>1</v>
      </c>
    </row>
    <row r="111" spans="1:6" s="28" customFormat="1" x14ac:dyDescent="0.25">
      <c r="A111" s="111" t="s">
        <v>452</v>
      </c>
      <c r="B111" s="111" t="s">
        <v>318</v>
      </c>
      <c r="C111" s="111" t="s">
        <v>181</v>
      </c>
      <c r="D111" s="26" t="s">
        <v>22</v>
      </c>
      <c r="E111" s="30">
        <v>40</v>
      </c>
      <c r="F111" s="65" t="b">
        <f t="shared" si="4"/>
        <v>1</v>
      </c>
    </row>
    <row r="112" spans="1:6" s="28" customFormat="1" x14ac:dyDescent="0.25">
      <c r="A112" s="111" t="s">
        <v>508</v>
      </c>
      <c r="B112" s="111" t="s">
        <v>509</v>
      </c>
      <c r="C112" s="111" t="s">
        <v>181</v>
      </c>
      <c r="D112" s="26" t="s">
        <v>23</v>
      </c>
      <c r="E112" s="30">
        <v>40</v>
      </c>
      <c r="F112" s="65" t="b">
        <f t="shared" si="4"/>
        <v>1</v>
      </c>
    </row>
    <row r="113" spans="1:6" s="28" customFormat="1" x14ac:dyDescent="0.25">
      <c r="A113" s="111" t="s">
        <v>517</v>
      </c>
      <c r="B113" s="111" t="s">
        <v>518</v>
      </c>
      <c r="C113" s="111" t="s">
        <v>181</v>
      </c>
      <c r="D113" s="26" t="s">
        <v>23</v>
      </c>
      <c r="E113" s="30">
        <v>40</v>
      </c>
      <c r="F113" s="65" t="b">
        <f t="shared" si="4"/>
        <v>1</v>
      </c>
    </row>
    <row r="114" spans="1:6" s="28" customFormat="1" x14ac:dyDescent="0.25">
      <c r="A114" s="111" t="s">
        <v>569</v>
      </c>
      <c r="B114" s="111" t="s">
        <v>170</v>
      </c>
      <c r="C114" s="111" t="s">
        <v>181</v>
      </c>
      <c r="D114" s="26" t="s">
        <v>0</v>
      </c>
      <c r="E114" s="30">
        <v>40</v>
      </c>
      <c r="F114" s="65" t="b">
        <f t="shared" si="4"/>
        <v>1</v>
      </c>
    </row>
    <row r="115" spans="1:6" s="28" customFormat="1" x14ac:dyDescent="0.25">
      <c r="A115" s="111" t="s">
        <v>746</v>
      </c>
      <c r="B115" s="111" t="s">
        <v>747</v>
      </c>
      <c r="C115" s="111" t="s">
        <v>181</v>
      </c>
      <c r="D115" s="26" t="s">
        <v>25</v>
      </c>
      <c r="E115" s="30">
        <v>40</v>
      </c>
      <c r="F115" s="65" t="b">
        <f t="shared" si="4"/>
        <v>1</v>
      </c>
    </row>
    <row r="116" spans="1:6" s="28" customFormat="1" x14ac:dyDescent="0.25">
      <c r="A116" s="111" t="s">
        <v>752</v>
      </c>
      <c r="B116" s="111" t="s">
        <v>753</v>
      </c>
      <c r="C116" s="111" t="s">
        <v>181</v>
      </c>
      <c r="D116" s="26" t="s">
        <v>25</v>
      </c>
      <c r="E116" s="30">
        <v>40</v>
      </c>
      <c r="F116" s="65" t="b">
        <f t="shared" si="4"/>
        <v>1</v>
      </c>
    </row>
    <row r="117" spans="1:6" s="28" customFormat="1" x14ac:dyDescent="0.25">
      <c r="A117" s="111" t="s">
        <v>276</v>
      </c>
      <c r="B117" s="111" t="s">
        <v>277</v>
      </c>
      <c r="C117" s="111" t="s">
        <v>181</v>
      </c>
      <c r="D117" s="26" t="s">
        <v>20</v>
      </c>
      <c r="E117" s="30">
        <v>30</v>
      </c>
      <c r="F117" s="65" t="b">
        <f t="shared" si="4"/>
        <v>0</v>
      </c>
    </row>
    <row r="118" spans="1:6" s="28" customFormat="1" x14ac:dyDescent="0.25">
      <c r="A118" s="111" t="s">
        <v>616</v>
      </c>
      <c r="B118" s="111" t="s">
        <v>617</v>
      </c>
      <c r="C118" s="111" t="s">
        <v>181</v>
      </c>
      <c r="D118" s="26" t="s">
        <v>0</v>
      </c>
      <c r="E118" s="30">
        <v>30</v>
      </c>
      <c r="F118" s="65" t="b">
        <f t="shared" si="4"/>
        <v>0</v>
      </c>
    </row>
    <row r="119" spans="1:6" s="28" customFormat="1" x14ac:dyDescent="0.25">
      <c r="A119" s="111" t="s">
        <v>802</v>
      </c>
      <c r="B119" s="111" t="s">
        <v>803</v>
      </c>
      <c r="C119" s="111" t="s">
        <v>181</v>
      </c>
      <c r="D119" s="26" t="s">
        <v>26</v>
      </c>
      <c r="E119" s="30">
        <v>20</v>
      </c>
      <c r="F119" s="65" t="b">
        <f t="shared" si="4"/>
        <v>0</v>
      </c>
    </row>
    <row r="120" spans="1:6" s="28" customFormat="1" x14ac:dyDescent="0.25">
      <c r="A120" s="111" t="s">
        <v>346</v>
      </c>
      <c r="B120" s="111" t="s">
        <v>347</v>
      </c>
      <c r="C120" s="111" t="s">
        <v>348</v>
      </c>
      <c r="D120" s="26" t="s">
        <v>21</v>
      </c>
      <c r="E120" s="30">
        <v>40</v>
      </c>
      <c r="F120" s="65" t="b">
        <f t="shared" si="4"/>
        <v>1</v>
      </c>
    </row>
    <row r="121" spans="1:6" s="28" customFormat="1" x14ac:dyDescent="0.25">
      <c r="A121" s="111" t="s">
        <v>435</v>
      </c>
      <c r="B121" s="111" t="s">
        <v>436</v>
      </c>
      <c r="C121" s="111" t="s">
        <v>348</v>
      </c>
      <c r="D121" s="26" t="s">
        <v>22</v>
      </c>
      <c r="E121" s="30">
        <v>40</v>
      </c>
      <c r="F121" s="65" t="b">
        <f t="shared" si="4"/>
        <v>1</v>
      </c>
    </row>
    <row r="122" spans="1:6" s="28" customFormat="1" x14ac:dyDescent="0.25">
      <c r="A122" s="111" t="s">
        <v>503</v>
      </c>
      <c r="B122" s="111" t="s">
        <v>211</v>
      </c>
      <c r="C122" s="111" t="s">
        <v>348</v>
      </c>
      <c r="D122" s="26" t="s">
        <v>23</v>
      </c>
      <c r="E122" s="30">
        <v>40</v>
      </c>
      <c r="F122" s="65" t="b">
        <f t="shared" si="4"/>
        <v>1</v>
      </c>
    </row>
    <row r="123" spans="1:6" s="28" customFormat="1" x14ac:dyDescent="0.25">
      <c r="A123" s="111" t="s">
        <v>600</v>
      </c>
      <c r="B123" s="111" t="s">
        <v>464</v>
      </c>
      <c r="C123" s="111" t="s">
        <v>348</v>
      </c>
      <c r="D123" s="26" t="s">
        <v>0</v>
      </c>
      <c r="E123" s="30">
        <v>40</v>
      </c>
      <c r="F123" s="65" t="b">
        <f t="shared" si="4"/>
        <v>1</v>
      </c>
    </row>
    <row r="124" spans="1:6" s="28" customFormat="1" x14ac:dyDescent="0.25">
      <c r="A124" s="111" t="s">
        <v>619</v>
      </c>
      <c r="B124" s="111" t="s">
        <v>620</v>
      </c>
      <c r="C124" s="111" t="s">
        <v>348</v>
      </c>
      <c r="D124" s="26" t="s">
        <v>0</v>
      </c>
      <c r="E124" s="30">
        <v>40</v>
      </c>
      <c r="F124" s="65" t="b">
        <f t="shared" si="4"/>
        <v>1</v>
      </c>
    </row>
    <row r="125" spans="1:6" s="28" customFormat="1" x14ac:dyDescent="0.25">
      <c r="A125" s="111" t="s">
        <v>665</v>
      </c>
      <c r="B125" s="111" t="s">
        <v>307</v>
      </c>
      <c r="C125" s="111" t="s">
        <v>348</v>
      </c>
      <c r="D125" s="26" t="s">
        <v>24</v>
      </c>
      <c r="E125" s="30">
        <v>40</v>
      </c>
      <c r="F125" s="65" t="b">
        <f t="shared" si="4"/>
        <v>1</v>
      </c>
    </row>
    <row r="126" spans="1:6" s="28" customFormat="1" x14ac:dyDescent="0.25">
      <c r="A126" s="111" t="s">
        <v>653</v>
      </c>
      <c r="B126" s="111" t="s">
        <v>654</v>
      </c>
      <c r="C126" s="111" t="s">
        <v>348</v>
      </c>
      <c r="D126" s="26" t="s">
        <v>24</v>
      </c>
      <c r="E126" s="30">
        <v>20</v>
      </c>
      <c r="F126" s="65" t="b">
        <f t="shared" si="4"/>
        <v>0</v>
      </c>
    </row>
    <row r="127" spans="1:6" s="28" customFormat="1" x14ac:dyDescent="0.25">
      <c r="A127" s="111" t="s">
        <v>130</v>
      </c>
      <c r="B127" s="111" t="s">
        <v>131</v>
      </c>
      <c r="C127" s="111" t="s">
        <v>132</v>
      </c>
      <c r="D127" s="26" t="s">
        <v>16</v>
      </c>
      <c r="E127" s="30">
        <v>40</v>
      </c>
      <c r="F127" s="65" t="b">
        <f t="shared" si="4"/>
        <v>1</v>
      </c>
    </row>
    <row r="128" spans="1:6" s="28" customFormat="1" x14ac:dyDescent="0.25">
      <c r="A128" s="111" t="s">
        <v>235</v>
      </c>
      <c r="B128" s="111" t="s">
        <v>236</v>
      </c>
      <c r="C128" s="111" t="s">
        <v>132</v>
      </c>
      <c r="D128" s="26" t="s">
        <v>19</v>
      </c>
      <c r="E128" s="30">
        <v>40</v>
      </c>
      <c r="F128" s="65" t="b">
        <f t="shared" si="4"/>
        <v>1</v>
      </c>
    </row>
    <row r="129" spans="1:6" s="28" customFormat="1" x14ac:dyDescent="0.25">
      <c r="A129" s="111" t="s">
        <v>306</v>
      </c>
      <c r="B129" s="111" t="s">
        <v>307</v>
      </c>
      <c r="C129" s="111" t="s">
        <v>132</v>
      </c>
      <c r="D129" s="26" t="s">
        <v>20</v>
      </c>
      <c r="E129" s="30">
        <v>40</v>
      </c>
      <c r="F129" s="65" t="b">
        <f t="shared" si="4"/>
        <v>1</v>
      </c>
    </row>
    <row r="130" spans="1:6" s="28" customFormat="1" x14ac:dyDescent="0.25">
      <c r="A130" s="111" t="s">
        <v>385</v>
      </c>
      <c r="B130" s="111" t="s">
        <v>386</v>
      </c>
      <c r="C130" s="111" t="s">
        <v>132</v>
      </c>
      <c r="D130" s="26" t="s">
        <v>21</v>
      </c>
      <c r="E130" s="30">
        <v>40</v>
      </c>
      <c r="F130" s="65" t="b">
        <f t="shared" si="4"/>
        <v>1</v>
      </c>
    </row>
    <row r="131" spans="1:6" s="28" customFormat="1" x14ac:dyDescent="0.25">
      <c r="A131" s="111" t="s">
        <v>457</v>
      </c>
      <c r="B131" s="111" t="s">
        <v>458</v>
      </c>
      <c r="C131" s="111" t="s">
        <v>132</v>
      </c>
      <c r="D131" s="26" t="s">
        <v>22</v>
      </c>
      <c r="E131" s="30">
        <v>40</v>
      </c>
      <c r="F131" s="65" t="b">
        <f t="shared" si="4"/>
        <v>1</v>
      </c>
    </row>
    <row r="132" spans="1:6" s="28" customFormat="1" x14ac:dyDescent="0.25">
      <c r="A132" s="111" t="s">
        <v>538</v>
      </c>
      <c r="B132" s="111" t="s">
        <v>539</v>
      </c>
      <c r="C132" s="111" t="s">
        <v>132</v>
      </c>
      <c r="D132" s="26" t="s">
        <v>23</v>
      </c>
      <c r="E132" s="30">
        <v>40</v>
      </c>
      <c r="F132" s="65" t="b">
        <f t="shared" si="4"/>
        <v>1</v>
      </c>
    </row>
    <row r="133" spans="1:6" s="28" customFormat="1" x14ac:dyDescent="0.25">
      <c r="A133" s="111" t="s">
        <v>711</v>
      </c>
      <c r="B133" s="111" t="s">
        <v>712</v>
      </c>
      <c r="C133" s="111" t="s">
        <v>132</v>
      </c>
      <c r="D133" s="26" t="s">
        <v>25</v>
      </c>
      <c r="E133" s="30">
        <v>40</v>
      </c>
      <c r="F133" s="65" t="b">
        <f t="shared" si="4"/>
        <v>1</v>
      </c>
    </row>
    <row r="134" spans="1:6" s="28" customFormat="1" x14ac:dyDescent="0.25">
      <c r="A134" s="111" t="s">
        <v>773</v>
      </c>
      <c r="B134" s="111" t="s">
        <v>307</v>
      </c>
      <c r="C134" s="111" t="s">
        <v>132</v>
      </c>
      <c r="D134" s="26" t="s">
        <v>26</v>
      </c>
      <c r="E134" s="30">
        <v>20</v>
      </c>
      <c r="F134" s="65" t="b">
        <f t="shared" si="4"/>
        <v>0</v>
      </c>
    </row>
    <row r="135" spans="1:6" s="28" customFormat="1" x14ac:dyDescent="0.25">
      <c r="A135" s="111" t="s">
        <v>682</v>
      </c>
      <c r="B135" s="111" t="s">
        <v>683</v>
      </c>
      <c r="C135" s="111" t="s">
        <v>142</v>
      </c>
      <c r="D135" s="26" t="s">
        <v>24</v>
      </c>
      <c r="E135" s="30">
        <v>40</v>
      </c>
      <c r="F135" s="65" t="b">
        <f t="shared" si="4"/>
        <v>1</v>
      </c>
    </row>
    <row r="136" spans="1:6" s="28" customFormat="1" x14ac:dyDescent="0.25">
      <c r="A136" s="151" t="s">
        <v>492</v>
      </c>
      <c r="B136" s="111" t="s">
        <v>141</v>
      </c>
      <c r="C136" s="111" t="s">
        <v>142</v>
      </c>
      <c r="D136" s="26" t="s">
        <v>16</v>
      </c>
      <c r="E136" s="30">
        <v>20</v>
      </c>
      <c r="F136" s="65" t="b">
        <f t="shared" si="4"/>
        <v>0</v>
      </c>
    </row>
    <row r="137" spans="1:6" x14ac:dyDescent="0.25">
      <c r="A137" s="111" t="s">
        <v>611</v>
      </c>
      <c r="B137" s="111" t="s">
        <v>612</v>
      </c>
      <c r="C137" s="111" t="s">
        <v>142</v>
      </c>
      <c r="D137" s="26" t="s">
        <v>0</v>
      </c>
      <c r="E137" s="30">
        <v>30</v>
      </c>
      <c r="F137" s="65" t="b">
        <f t="shared" si="4"/>
        <v>0</v>
      </c>
    </row>
    <row r="138" spans="1:6" s="28" customFormat="1" x14ac:dyDescent="0.25">
      <c r="A138" s="111" t="s">
        <v>163</v>
      </c>
      <c r="B138" s="111" t="s">
        <v>766</v>
      </c>
      <c r="C138" s="111" t="s">
        <v>142</v>
      </c>
      <c r="D138" s="26" t="s">
        <v>26</v>
      </c>
      <c r="E138" s="30">
        <v>10</v>
      </c>
      <c r="F138" s="65" t="b">
        <f t="shared" si="4"/>
        <v>0</v>
      </c>
    </row>
    <row r="139" spans="1:6" s="28" customFormat="1" x14ac:dyDescent="0.25">
      <c r="A139" s="111" t="s">
        <v>126</v>
      </c>
      <c r="B139" s="111" t="s">
        <v>127</v>
      </c>
      <c r="C139" s="111" t="s">
        <v>128</v>
      </c>
      <c r="D139" s="26" t="s">
        <v>16</v>
      </c>
      <c r="E139" s="30">
        <v>40</v>
      </c>
      <c r="F139" s="65" t="b">
        <f t="shared" si="4"/>
        <v>1</v>
      </c>
    </row>
    <row r="140" spans="1:6" s="28" customFormat="1" x14ac:dyDescent="0.25">
      <c r="A140" s="151" t="s">
        <v>824</v>
      </c>
      <c r="B140" s="111" t="s">
        <v>211</v>
      </c>
      <c r="C140" s="111" t="s">
        <v>128</v>
      </c>
      <c r="D140" s="26" t="s">
        <v>19</v>
      </c>
      <c r="E140" s="30">
        <v>40</v>
      </c>
      <c r="F140" s="65" t="b">
        <f t="shared" si="4"/>
        <v>1</v>
      </c>
    </row>
    <row r="141" spans="1:6" s="28" customFormat="1" x14ac:dyDescent="0.25">
      <c r="A141" s="151" t="s">
        <v>232</v>
      </c>
      <c r="B141" s="151" t="s">
        <v>233</v>
      </c>
      <c r="C141" s="151" t="s">
        <v>128</v>
      </c>
      <c r="D141" s="26" t="s">
        <v>19</v>
      </c>
      <c r="E141" s="30">
        <v>40</v>
      </c>
      <c r="F141" s="65" t="b">
        <f t="shared" si="4"/>
        <v>1</v>
      </c>
    </row>
    <row r="142" spans="1:6" s="28" customFormat="1" x14ac:dyDescent="0.25">
      <c r="A142" s="111" t="s">
        <v>279</v>
      </c>
      <c r="B142" s="111" t="s">
        <v>280</v>
      </c>
      <c r="C142" s="111" t="s">
        <v>128</v>
      </c>
      <c r="D142" s="26" t="s">
        <v>20</v>
      </c>
      <c r="E142" s="30">
        <v>40</v>
      </c>
      <c r="F142" s="65" t="b">
        <f t="shared" si="4"/>
        <v>1</v>
      </c>
    </row>
    <row r="143" spans="1:6" s="28" customFormat="1" x14ac:dyDescent="0.25">
      <c r="A143" s="111" t="s">
        <v>314</v>
      </c>
      <c r="B143" s="111" t="s">
        <v>315</v>
      </c>
      <c r="C143" s="111" t="s">
        <v>128</v>
      </c>
      <c r="D143" s="26" t="s">
        <v>20</v>
      </c>
      <c r="E143" s="30">
        <v>40</v>
      </c>
      <c r="F143" s="65" t="b">
        <f t="shared" si="4"/>
        <v>1</v>
      </c>
    </row>
    <row r="144" spans="1:6" s="28" customFormat="1" x14ac:dyDescent="0.25">
      <c r="A144" s="111" t="s">
        <v>362</v>
      </c>
      <c r="B144" s="111" t="s">
        <v>363</v>
      </c>
      <c r="C144" s="111" t="s">
        <v>128</v>
      </c>
      <c r="D144" s="26" t="s">
        <v>21</v>
      </c>
      <c r="E144" s="30">
        <v>40</v>
      </c>
      <c r="F144" s="65" t="b">
        <f t="shared" si="4"/>
        <v>1</v>
      </c>
    </row>
    <row r="145" spans="1:6" s="28" customFormat="1" x14ac:dyDescent="0.25">
      <c r="A145" s="111" t="s">
        <v>400</v>
      </c>
      <c r="B145" s="111" t="s">
        <v>401</v>
      </c>
      <c r="C145" s="111" t="s">
        <v>128</v>
      </c>
      <c r="D145" s="26" t="s">
        <v>21</v>
      </c>
      <c r="E145" s="30">
        <v>40</v>
      </c>
      <c r="F145" s="65" t="b">
        <f t="shared" si="4"/>
        <v>1</v>
      </c>
    </row>
    <row r="146" spans="1:6" s="28" customFormat="1" x14ac:dyDescent="0.25">
      <c r="A146" s="111" t="s">
        <v>469</v>
      </c>
      <c r="B146" s="111" t="s">
        <v>470</v>
      </c>
      <c r="C146" s="111" t="s">
        <v>128</v>
      </c>
      <c r="D146" s="26" t="s">
        <v>22</v>
      </c>
      <c r="E146" s="30">
        <v>40</v>
      </c>
      <c r="F146" s="65" t="b">
        <f t="shared" si="4"/>
        <v>1</v>
      </c>
    </row>
    <row r="147" spans="1:6" s="28" customFormat="1" x14ac:dyDescent="0.25">
      <c r="A147" s="111" t="s">
        <v>478</v>
      </c>
      <c r="B147" s="111" t="s">
        <v>304</v>
      </c>
      <c r="C147" s="111" t="s">
        <v>128</v>
      </c>
      <c r="D147" s="26" t="s">
        <v>22</v>
      </c>
      <c r="E147" s="30">
        <v>40</v>
      </c>
      <c r="F147" s="65" t="b">
        <f t="shared" si="4"/>
        <v>1</v>
      </c>
    </row>
    <row r="148" spans="1:6" s="28" customFormat="1" x14ac:dyDescent="0.25">
      <c r="A148" s="111" t="s">
        <v>505</v>
      </c>
      <c r="B148" s="111" t="s">
        <v>506</v>
      </c>
      <c r="C148" s="111" t="s">
        <v>128</v>
      </c>
      <c r="D148" s="26" t="s">
        <v>23</v>
      </c>
      <c r="E148" s="30">
        <v>40</v>
      </c>
      <c r="F148" s="65" t="b">
        <f t="shared" si="4"/>
        <v>1</v>
      </c>
    </row>
    <row r="149" spans="1:6" s="28" customFormat="1" x14ac:dyDescent="0.25">
      <c r="A149" s="111" t="s">
        <v>702</v>
      </c>
      <c r="B149" s="111" t="s">
        <v>703</v>
      </c>
      <c r="C149" s="111" t="s">
        <v>128</v>
      </c>
      <c r="D149" s="26" t="s">
        <v>25</v>
      </c>
      <c r="E149" s="30">
        <v>40</v>
      </c>
      <c r="F149" s="65" t="b">
        <f t="shared" si="4"/>
        <v>1</v>
      </c>
    </row>
    <row r="150" spans="1:6" s="28" customFormat="1" x14ac:dyDescent="0.25">
      <c r="A150" s="111" t="s">
        <v>777</v>
      </c>
      <c r="B150" s="111" t="s">
        <v>778</v>
      </c>
      <c r="C150" s="111" t="s">
        <v>128</v>
      </c>
      <c r="D150" s="26" t="s">
        <v>26</v>
      </c>
      <c r="E150" s="30">
        <v>40</v>
      </c>
      <c r="F150" s="65" t="b">
        <f t="shared" si="4"/>
        <v>1</v>
      </c>
    </row>
    <row r="151" spans="1:6" s="28" customFormat="1" x14ac:dyDescent="0.25">
      <c r="A151" s="111" t="s">
        <v>566</v>
      </c>
      <c r="B151" s="111" t="s">
        <v>567</v>
      </c>
      <c r="C151" s="111" t="s">
        <v>128</v>
      </c>
      <c r="D151" s="26" t="s">
        <v>0</v>
      </c>
      <c r="E151" s="30">
        <v>30</v>
      </c>
      <c r="F151" s="65" t="b">
        <f t="shared" si="4"/>
        <v>0</v>
      </c>
    </row>
    <row r="152" spans="1:6" s="28" customFormat="1" x14ac:dyDescent="0.25">
      <c r="A152" s="151" t="s">
        <v>826</v>
      </c>
      <c r="B152" s="111" t="s">
        <v>480</v>
      </c>
      <c r="C152" s="111" t="s">
        <v>481</v>
      </c>
      <c r="D152" s="26" t="s">
        <v>23</v>
      </c>
      <c r="E152" s="30">
        <v>40</v>
      </c>
      <c r="F152" s="65" t="b">
        <f t="shared" si="4"/>
        <v>1</v>
      </c>
    </row>
    <row r="153" spans="1:6" s="28" customFormat="1" x14ac:dyDescent="0.25">
      <c r="A153" s="111" t="s">
        <v>552</v>
      </c>
      <c r="B153" s="111" t="s">
        <v>553</v>
      </c>
      <c r="C153" s="111" t="s">
        <v>481</v>
      </c>
      <c r="D153" s="26" t="s">
        <v>0</v>
      </c>
      <c r="E153" s="30">
        <v>40</v>
      </c>
      <c r="F153" s="65" t="b">
        <f t="shared" si="4"/>
        <v>1</v>
      </c>
    </row>
    <row r="154" spans="1:6" s="28" customFormat="1" x14ac:dyDescent="0.25">
      <c r="A154" s="111" t="s">
        <v>628</v>
      </c>
      <c r="B154" s="111" t="s">
        <v>629</v>
      </c>
      <c r="C154" s="111" t="s">
        <v>481</v>
      </c>
      <c r="D154" s="26" t="s">
        <v>24</v>
      </c>
      <c r="E154" s="30">
        <v>40</v>
      </c>
      <c r="F154" s="65" t="b">
        <f t="shared" si="4"/>
        <v>1</v>
      </c>
    </row>
    <row r="155" spans="1:6" s="28" customFormat="1" x14ac:dyDescent="0.25">
      <c r="A155" s="111" t="s">
        <v>699</v>
      </c>
      <c r="B155" s="111" t="s">
        <v>700</v>
      </c>
      <c r="C155" s="111" t="s">
        <v>481</v>
      </c>
      <c r="D155" s="26" t="s">
        <v>25</v>
      </c>
      <c r="E155" s="30">
        <v>40</v>
      </c>
      <c r="F155" s="65" t="b">
        <f t="shared" si="4"/>
        <v>1</v>
      </c>
    </row>
    <row r="156" spans="1:6" s="28" customFormat="1" x14ac:dyDescent="0.25">
      <c r="A156" s="151" t="s">
        <v>821</v>
      </c>
      <c r="B156" s="111" t="s">
        <v>148</v>
      </c>
      <c r="C156" s="111" t="s">
        <v>149</v>
      </c>
      <c r="D156" s="26" t="s">
        <v>16</v>
      </c>
      <c r="E156" s="30">
        <v>40</v>
      </c>
      <c r="F156" s="65" t="b">
        <f t="shared" si="4"/>
        <v>1</v>
      </c>
    </row>
    <row r="157" spans="1:6" s="28" customFormat="1" x14ac:dyDescent="0.25">
      <c r="A157" s="151" t="s">
        <v>825</v>
      </c>
      <c r="B157" s="111" t="s">
        <v>260</v>
      </c>
      <c r="C157" s="111" t="s">
        <v>149</v>
      </c>
      <c r="D157" s="26" t="s">
        <v>19</v>
      </c>
      <c r="E157" s="30">
        <v>40</v>
      </c>
      <c r="F157" s="65" t="b">
        <f t="shared" si="4"/>
        <v>1</v>
      </c>
    </row>
    <row r="158" spans="1:6" s="28" customFormat="1" x14ac:dyDescent="0.25">
      <c r="A158" s="111" t="s">
        <v>335</v>
      </c>
      <c r="B158" s="111" t="s">
        <v>293</v>
      </c>
      <c r="C158" s="111" t="s">
        <v>149</v>
      </c>
      <c r="D158" s="26" t="s">
        <v>20</v>
      </c>
      <c r="E158" s="30">
        <v>40</v>
      </c>
      <c r="F158" s="65" t="b">
        <f t="shared" si="4"/>
        <v>1</v>
      </c>
    </row>
    <row r="159" spans="1:6" x14ac:dyDescent="0.25">
      <c r="A159" s="111" t="s">
        <v>382</v>
      </c>
      <c r="B159" s="111" t="s">
        <v>383</v>
      </c>
      <c r="C159" s="111" t="s">
        <v>149</v>
      </c>
      <c r="D159" s="26" t="s">
        <v>21</v>
      </c>
      <c r="E159" s="30">
        <v>40</v>
      </c>
      <c r="F159" s="65" t="b">
        <f t="shared" si="4"/>
        <v>1</v>
      </c>
    </row>
    <row r="160" spans="1:6" s="28" customFormat="1" x14ac:dyDescent="0.25">
      <c r="A160" s="111" t="s">
        <v>622</v>
      </c>
      <c r="B160" s="111" t="s">
        <v>623</v>
      </c>
      <c r="C160" s="111" t="s">
        <v>149</v>
      </c>
      <c r="D160" s="26" t="s">
        <v>24</v>
      </c>
      <c r="E160" s="30">
        <v>40</v>
      </c>
      <c r="F160" s="65" t="b">
        <f t="shared" si="4"/>
        <v>1</v>
      </c>
    </row>
    <row r="161" spans="1:6" s="28" customFormat="1" x14ac:dyDescent="0.25">
      <c r="A161" s="111" t="s">
        <v>775</v>
      </c>
      <c r="B161" s="111" t="s">
        <v>209</v>
      </c>
      <c r="C161" s="111" t="s">
        <v>149</v>
      </c>
      <c r="D161" s="26" t="s">
        <v>26</v>
      </c>
      <c r="E161" s="30">
        <v>30</v>
      </c>
      <c r="F161" s="65" t="b">
        <f t="shared" si="4"/>
        <v>0</v>
      </c>
    </row>
    <row r="162" spans="1:6" s="28" customFormat="1" x14ac:dyDescent="0.25">
      <c r="A162" s="111" t="s">
        <v>151</v>
      </c>
      <c r="B162" s="111" t="s">
        <v>152</v>
      </c>
      <c r="C162" s="111" t="s">
        <v>153</v>
      </c>
      <c r="D162" s="26" t="s">
        <v>16</v>
      </c>
      <c r="E162" s="30">
        <v>40</v>
      </c>
      <c r="F162" s="65" t="b">
        <f t="shared" si="4"/>
        <v>1</v>
      </c>
    </row>
    <row r="163" spans="1:6" s="28" customFormat="1" x14ac:dyDescent="0.25">
      <c r="A163" s="111" t="s">
        <v>242</v>
      </c>
      <c r="B163" s="111" t="s">
        <v>243</v>
      </c>
      <c r="C163" s="111" t="s">
        <v>153</v>
      </c>
      <c r="D163" s="26" t="s">
        <v>19</v>
      </c>
      <c r="E163" s="30">
        <v>40</v>
      </c>
      <c r="F163" s="65" t="b">
        <f t="shared" ref="F163:F226" si="5">IF(E163,E163=40)</f>
        <v>1</v>
      </c>
    </row>
    <row r="164" spans="1:6" s="28" customFormat="1" x14ac:dyDescent="0.25">
      <c r="A164" s="151" t="s">
        <v>300</v>
      </c>
      <c r="B164" s="111" t="s">
        <v>301</v>
      </c>
      <c r="C164" s="111" t="s">
        <v>153</v>
      </c>
      <c r="D164" s="26" t="s">
        <v>20</v>
      </c>
      <c r="E164" s="30">
        <v>40</v>
      </c>
      <c r="F164" s="65" t="b">
        <f t="shared" si="5"/>
        <v>1</v>
      </c>
    </row>
    <row r="165" spans="1:6" s="28" customFormat="1" x14ac:dyDescent="0.25">
      <c r="A165" s="111" t="s">
        <v>388</v>
      </c>
      <c r="B165" s="111" t="s">
        <v>389</v>
      </c>
      <c r="C165" s="111" t="s">
        <v>153</v>
      </c>
      <c r="D165" s="26" t="s">
        <v>21</v>
      </c>
      <c r="E165" s="30">
        <v>40</v>
      </c>
      <c r="F165" s="65" t="b">
        <f t="shared" si="5"/>
        <v>1</v>
      </c>
    </row>
    <row r="166" spans="1:6" s="28" customFormat="1" x14ac:dyDescent="0.25">
      <c r="A166" s="111" t="s">
        <v>429</v>
      </c>
      <c r="B166" s="111" t="s">
        <v>430</v>
      </c>
      <c r="C166" s="111" t="s">
        <v>153</v>
      </c>
      <c r="D166" s="26" t="s">
        <v>22</v>
      </c>
      <c r="E166" s="30">
        <v>40</v>
      </c>
      <c r="F166" s="65" t="b">
        <f t="shared" si="5"/>
        <v>1</v>
      </c>
    </row>
    <row r="167" spans="1:6" s="28" customFormat="1" x14ac:dyDescent="0.25">
      <c r="A167" s="111" t="s">
        <v>466</v>
      </c>
      <c r="B167" s="111" t="s">
        <v>467</v>
      </c>
      <c r="C167" s="111" t="s">
        <v>153</v>
      </c>
      <c r="D167" s="26" t="s">
        <v>22</v>
      </c>
      <c r="E167" s="30">
        <v>40</v>
      </c>
      <c r="F167" s="65" t="b">
        <f t="shared" si="5"/>
        <v>1</v>
      </c>
    </row>
    <row r="168" spans="1:6" s="28" customFormat="1" x14ac:dyDescent="0.25">
      <c r="A168" s="111" t="s">
        <v>520</v>
      </c>
      <c r="B168" s="111" t="s">
        <v>521</v>
      </c>
      <c r="C168" s="111" t="s">
        <v>153</v>
      </c>
      <c r="D168" s="26" t="s">
        <v>23</v>
      </c>
      <c r="E168" s="30">
        <v>40</v>
      </c>
      <c r="F168" s="65" t="b">
        <f t="shared" si="5"/>
        <v>1</v>
      </c>
    </row>
    <row r="169" spans="1:6" s="28" customFormat="1" x14ac:dyDescent="0.25">
      <c r="A169" s="111" t="s">
        <v>543</v>
      </c>
      <c r="B169" s="111" t="s">
        <v>544</v>
      </c>
      <c r="C169" s="111" t="s">
        <v>153</v>
      </c>
      <c r="D169" s="26" t="s">
        <v>23</v>
      </c>
      <c r="E169" s="30">
        <v>40</v>
      </c>
      <c r="F169" s="65" t="b">
        <f t="shared" si="5"/>
        <v>1</v>
      </c>
    </row>
    <row r="170" spans="1:6" s="28" customFormat="1" x14ac:dyDescent="0.25">
      <c r="A170" s="111" t="s">
        <v>589</v>
      </c>
      <c r="B170" s="111" t="s">
        <v>447</v>
      </c>
      <c r="C170" s="111" t="s">
        <v>153</v>
      </c>
      <c r="D170" s="26" t="s">
        <v>0</v>
      </c>
      <c r="E170" s="30">
        <v>40</v>
      </c>
      <c r="F170" s="65" t="b">
        <f t="shared" si="5"/>
        <v>1</v>
      </c>
    </row>
    <row r="171" spans="1:6" s="28" customFormat="1" x14ac:dyDescent="0.25">
      <c r="A171" s="111" t="s">
        <v>672</v>
      </c>
      <c r="B171" s="111" t="s">
        <v>553</v>
      </c>
      <c r="C171" s="111" t="s">
        <v>153</v>
      </c>
      <c r="D171" s="26" t="s">
        <v>24</v>
      </c>
      <c r="E171" s="30">
        <v>40</v>
      </c>
      <c r="F171" s="65" t="b">
        <f t="shared" si="5"/>
        <v>1</v>
      </c>
    </row>
    <row r="172" spans="1:6" s="28" customFormat="1" x14ac:dyDescent="0.25">
      <c r="A172" s="111" t="s">
        <v>741</v>
      </c>
      <c r="B172" s="111" t="s">
        <v>301</v>
      </c>
      <c r="C172" s="111" t="s">
        <v>153</v>
      </c>
      <c r="D172" s="26" t="s">
        <v>25</v>
      </c>
      <c r="E172" s="30">
        <v>40</v>
      </c>
      <c r="F172" s="65" t="b">
        <f t="shared" si="5"/>
        <v>1</v>
      </c>
    </row>
    <row r="173" spans="1:6" s="28" customFormat="1" x14ac:dyDescent="0.25">
      <c r="A173" s="111" t="s">
        <v>755</v>
      </c>
      <c r="B173" s="111" t="s">
        <v>756</v>
      </c>
      <c r="C173" s="111" t="s">
        <v>153</v>
      </c>
      <c r="D173" s="26" t="s">
        <v>26</v>
      </c>
      <c r="E173" s="30">
        <v>40</v>
      </c>
      <c r="F173" s="65" t="b">
        <f t="shared" si="5"/>
        <v>1</v>
      </c>
    </row>
    <row r="174" spans="1:6" s="28" customFormat="1" x14ac:dyDescent="0.25">
      <c r="A174" s="111" t="s">
        <v>134</v>
      </c>
      <c r="B174" s="111" t="s">
        <v>135</v>
      </c>
      <c r="C174" s="111" t="s">
        <v>136</v>
      </c>
      <c r="D174" s="26" t="s">
        <v>16</v>
      </c>
      <c r="E174" s="30">
        <v>40</v>
      </c>
      <c r="F174" s="65" t="b">
        <f t="shared" si="5"/>
        <v>1</v>
      </c>
    </row>
    <row r="175" spans="1:6" s="28" customFormat="1" x14ac:dyDescent="0.25">
      <c r="A175" s="111" t="s">
        <v>177</v>
      </c>
      <c r="B175" s="111" t="s">
        <v>178</v>
      </c>
      <c r="C175" s="111" t="s">
        <v>136</v>
      </c>
      <c r="D175" s="26" t="s">
        <v>16</v>
      </c>
      <c r="E175" s="30">
        <v>40</v>
      </c>
      <c r="F175" s="65" t="b">
        <f t="shared" si="5"/>
        <v>1</v>
      </c>
    </row>
    <row r="176" spans="1:6" s="28" customFormat="1" x14ac:dyDescent="0.25">
      <c r="A176" s="111" t="s">
        <v>192</v>
      </c>
      <c r="B176" s="111" t="s">
        <v>193</v>
      </c>
      <c r="C176" s="111" t="s">
        <v>136</v>
      </c>
      <c r="D176" s="26" t="s">
        <v>19</v>
      </c>
      <c r="E176" s="30">
        <v>40</v>
      </c>
      <c r="F176" s="65" t="b">
        <f t="shared" si="5"/>
        <v>1</v>
      </c>
    </row>
    <row r="177" spans="1:6" s="28" customFormat="1" x14ac:dyDescent="0.25">
      <c r="A177" s="111" t="s">
        <v>311</v>
      </c>
      <c r="B177" s="111" t="s">
        <v>312</v>
      </c>
      <c r="C177" s="111" t="s">
        <v>136</v>
      </c>
      <c r="D177" s="26" t="s">
        <v>20</v>
      </c>
      <c r="E177" s="30">
        <v>40</v>
      </c>
      <c r="F177" s="65" t="b">
        <f t="shared" si="5"/>
        <v>1</v>
      </c>
    </row>
    <row r="178" spans="1:6" s="28" customFormat="1" x14ac:dyDescent="0.25">
      <c r="A178" t="s">
        <v>557</v>
      </c>
      <c r="B178" t="s">
        <v>558</v>
      </c>
      <c r="C178" t="s">
        <v>136</v>
      </c>
      <c r="D178" s="26" t="s">
        <v>0</v>
      </c>
      <c r="E178" s="30">
        <v>40</v>
      </c>
      <c r="F178" s="65" t="b">
        <f t="shared" si="5"/>
        <v>1</v>
      </c>
    </row>
    <row r="179" spans="1:6" s="28" customFormat="1" x14ac:dyDescent="0.25">
      <c r="A179" s="151" t="s">
        <v>656</v>
      </c>
      <c r="B179" s="151" t="s">
        <v>657</v>
      </c>
      <c r="C179" s="151" t="s">
        <v>136</v>
      </c>
      <c r="D179" s="26" t="s">
        <v>24</v>
      </c>
      <c r="E179" s="30">
        <v>40</v>
      </c>
      <c r="F179" s="65" t="b">
        <f t="shared" si="5"/>
        <v>1</v>
      </c>
    </row>
    <row r="180" spans="1:6" s="28" customFormat="1" x14ac:dyDescent="0.25">
      <c r="A180" s="111" t="s">
        <v>722</v>
      </c>
      <c r="B180" s="111" t="s">
        <v>723</v>
      </c>
      <c r="C180" s="111" t="s">
        <v>136</v>
      </c>
      <c r="D180" s="26" t="s">
        <v>25</v>
      </c>
      <c r="E180" s="30">
        <v>40</v>
      </c>
      <c r="F180" s="65" t="b">
        <f t="shared" si="5"/>
        <v>1</v>
      </c>
    </row>
    <row r="181" spans="1:6" s="28" customFormat="1" x14ac:dyDescent="0.25">
      <c r="A181" s="111" t="s">
        <v>227</v>
      </c>
      <c r="B181" s="111" t="s">
        <v>739</v>
      </c>
      <c r="C181" s="111" t="s">
        <v>136</v>
      </c>
      <c r="D181" s="26" t="s">
        <v>25</v>
      </c>
      <c r="E181" s="30">
        <v>40</v>
      </c>
      <c r="F181" s="65" t="b">
        <f t="shared" si="5"/>
        <v>1</v>
      </c>
    </row>
    <row r="182" spans="1:6" s="28" customFormat="1" x14ac:dyDescent="0.25">
      <c r="A182" s="111" t="s">
        <v>808</v>
      </c>
      <c r="B182" s="111" t="s">
        <v>809</v>
      </c>
      <c r="C182" s="111" t="s">
        <v>136</v>
      </c>
      <c r="D182" s="26" t="s">
        <v>26</v>
      </c>
      <c r="E182" s="30">
        <v>40</v>
      </c>
      <c r="F182" s="65" t="b">
        <f t="shared" si="5"/>
        <v>1</v>
      </c>
    </row>
    <row r="183" spans="1:6" s="28" customFormat="1" x14ac:dyDescent="0.25">
      <c r="A183" s="111" t="s">
        <v>768</v>
      </c>
      <c r="B183" s="111" t="s">
        <v>366</v>
      </c>
      <c r="C183" s="111" t="s">
        <v>136</v>
      </c>
      <c r="D183" s="26" t="s">
        <v>26</v>
      </c>
      <c r="E183" s="30">
        <v>30</v>
      </c>
      <c r="F183" s="65" t="b">
        <f t="shared" si="5"/>
        <v>0</v>
      </c>
    </row>
    <row r="184" spans="1:6" s="28" customFormat="1" x14ac:dyDescent="0.25">
      <c r="A184" s="151" t="s">
        <v>219</v>
      </c>
      <c r="B184" s="151" t="s">
        <v>220</v>
      </c>
      <c r="C184" s="151" t="s">
        <v>221</v>
      </c>
      <c r="D184" s="26" t="s">
        <v>19</v>
      </c>
      <c r="E184" s="30">
        <v>40</v>
      </c>
      <c r="F184" s="65" t="b">
        <f t="shared" si="5"/>
        <v>1</v>
      </c>
    </row>
    <row r="185" spans="1:6" s="28" customFormat="1" x14ac:dyDescent="0.25">
      <c r="A185" s="111" t="s">
        <v>289</v>
      </c>
      <c r="B185" s="111" t="s">
        <v>290</v>
      </c>
      <c r="C185" s="111" t="s">
        <v>221</v>
      </c>
      <c r="D185" s="26" t="s">
        <v>20</v>
      </c>
      <c r="E185" s="30">
        <v>40</v>
      </c>
      <c r="F185" s="65" t="b">
        <f t="shared" si="5"/>
        <v>1</v>
      </c>
    </row>
    <row r="186" spans="1:6" s="28" customFormat="1" x14ac:dyDescent="0.25">
      <c r="A186" s="111" t="s">
        <v>356</v>
      </c>
      <c r="B186" s="111" t="s">
        <v>357</v>
      </c>
      <c r="C186" s="111" t="s">
        <v>221</v>
      </c>
      <c r="D186" s="26" t="s">
        <v>21</v>
      </c>
      <c r="E186" s="30">
        <v>40</v>
      </c>
      <c r="F186" s="65" t="b">
        <f t="shared" si="5"/>
        <v>1</v>
      </c>
    </row>
    <row r="187" spans="1:6" x14ac:dyDescent="0.25">
      <c r="A187" s="111" t="s">
        <v>397</v>
      </c>
      <c r="B187" s="111" t="s">
        <v>398</v>
      </c>
      <c r="C187" s="111" t="s">
        <v>221</v>
      </c>
      <c r="D187" s="26" t="s">
        <v>21</v>
      </c>
      <c r="E187" s="30">
        <v>40</v>
      </c>
      <c r="F187" s="65" t="b">
        <f t="shared" si="5"/>
        <v>1</v>
      </c>
    </row>
    <row r="188" spans="1:6" s="28" customFormat="1" x14ac:dyDescent="0.25">
      <c r="A188" s="111" t="s">
        <v>460</v>
      </c>
      <c r="B188" s="111" t="s">
        <v>315</v>
      </c>
      <c r="C188" s="111" t="s">
        <v>221</v>
      </c>
      <c r="D188" s="26" t="s">
        <v>22</v>
      </c>
      <c r="E188" s="30">
        <v>40</v>
      </c>
      <c r="F188" s="65" t="b">
        <f t="shared" si="5"/>
        <v>1</v>
      </c>
    </row>
    <row r="189" spans="1:6" s="28" customFormat="1" x14ac:dyDescent="0.25">
      <c r="A189" s="111" t="s">
        <v>526</v>
      </c>
      <c r="B189" s="111" t="s">
        <v>527</v>
      </c>
      <c r="C189" s="111" t="s">
        <v>221</v>
      </c>
      <c r="D189" s="26" t="s">
        <v>23</v>
      </c>
      <c r="E189" s="30">
        <v>40</v>
      </c>
      <c r="F189" s="65" t="b">
        <f t="shared" si="5"/>
        <v>1</v>
      </c>
    </row>
    <row r="190" spans="1:6" s="28" customFormat="1" x14ac:dyDescent="0.25">
      <c r="A190" s="111" t="s">
        <v>155</v>
      </c>
      <c r="B190" s="111" t="s">
        <v>156</v>
      </c>
      <c r="C190" s="111" t="s">
        <v>157</v>
      </c>
      <c r="D190" s="26" t="s">
        <v>16</v>
      </c>
      <c r="E190" s="30">
        <v>40</v>
      </c>
      <c r="F190" s="65" t="b">
        <f t="shared" si="5"/>
        <v>1</v>
      </c>
    </row>
    <row r="191" spans="1:6" s="28" customFormat="1" x14ac:dyDescent="0.25">
      <c r="A191" s="111" t="s">
        <v>216</v>
      </c>
      <c r="B191" s="111" t="s">
        <v>217</v>
      </c>
      <c r="C191" s="111" t="s">
        <v>157</v>
      </c>
      <c r="D191" s="26" t="s">
        <v>19</v>
      </c>
      <c r="E191" s="30">
        <v>40</v>
      </c>
      <c r="F191" s="65" t="b">
        <f t="shared" si="5"/>
        <v>1</v>
      </c>
    </row>
    <row r="192" spans="1:6" s="28" customFormat="1" x14ac:dyDescent="0.25">
      <c r="A192" s="111" t="s">
        <v>475</v>
      </c>
      <c r="B192" s="111" t="s">
        <v>476</v>
      </c>
      <c r="C192" s="111" t="s">
        <v>157</v>
      </c>
      <c r="D192" s="26" t="s">
        <v>22</v>
      </c>
      <c r="E192" s="30">
        <v>40</v>
      </c>
      <c r="F192" s="65" t="b">
        <f t="shared" si="5"/>
        <v>1</v>
      </c>
    </row>
    <row r="193" spans="1:6" s="28" customFormat="1" x14ac:dyDescent="0.25">
      <c r="A193" s="111" t="s">
        <v>546</v>
      </c>
      <c r="B193" s="111" t="s">
        <v>547</v>
      </c>
      <c r="C193" s="111" t="s">
        <v>157</v>
      </c>
      <c r="D193" s="26" t="s">
        <v>23</v>
      </c>
      <c r="E193" s="30">
        <v>40</v>
      </c>
      <c r="F193" s="65" t="b">
        <f t="shared" si="5"/>
        <v>1</v>
      </c>
    </row>
    <row r="194" spans="1:6" s="28" customFormat="1" x14ac:dyDescent="0.25">
      <c r="A194" s="111" t="s">
        <v>574</v>
      </c>
      <c r="B194" s="111" t="s">
        <v>575</v>
      </c>
      <c r="C194" s="111" t="s">
        <v>157</v>
      </c>
      <c r="D194" s="26" t="s">
        <v>0</v>
      </c>
      <c r="E194" s="30">
        <v>40</v>
      </c>
      <c r="F194" s="65" t="b">
        <f t="shared" si="5"/>
        <v>1</v>
      </c>
    </row>
    <row r="195" spans="1:6" s="28" customFormat="1" x14ac:dyDescent="0.25">
      <c r="A195" s="111" t="s">
        <v>418</v>
      </c>
      <c r="B195" s="111" t="s">
        <v>419</v>
      </c>
      <c r="C195" s="111" t="s">
        <v>157</v>
      </c>
      <c r="D195" s="26" t="s">
        <v>22</v>
      </c>
      <c r="E195" s="30">
        <v>20</v>
      </c>
      <c r="F195" s="65" t="b">
        <f t="shared" si="5"/>
        <v>0</v>
      </c>
    </row>
    <row r="196" spans="1:6" s="28" customFormat="1" x14ac:dyDescent="0.25">
      <c r="A196" s="111" t="s">
        <v>717</v>
      </c>
      <c r="B196" s="111" t="s">
        <v>718</v>
      </c>
      <c r="C196" s="111" t="s">
        <v>157</v>
      </c>
      <c r="D196" s="26" t="s">
        <v>25</v>
      </c>
      <c r="E196" s="30">
        <v>30</v>
      </c>
      <c r="F196" s="65" t="b">
        <f t="shared" si="5"/>
        <v>0</v>
      </c>
    </row>
    <row r="197" spans="1:6" s="28" customFormat="1" x14ac:dyDescent="0.25">
      <c r="A197" s="111" t="s">
        <v>805</v>
      </c>
      <c r="B197" s="111" t="s">
        <v>806</v>
      </c>
      <c r="C197" s="111" t="s">
        <v>157</v>
      </c>
      <c r="D197" s="26" t="s">
        <v>26</v>
      </c>
      <c r="E197" s="30">
        <v>20</v>
      </c>
      <c r="F197" s="65" t="b">
        <f t="shared" si="5"/>
        <v>0</v>
      </c>
    </row>
    <row r="198" spans="1:6" s="28" customFormat="1" x14ac:dyDescent="0.25">
      <c r="A198" s="111" t="s">
        <v>173</v>
      </c>
      <c r="B198" s="111" t="s">
        <v>174</v>
      </c>
      <c r="C198" s="111" t="s">
        <v>175</v>
      </c>
      <c r="D198" s="26" t="s">
        <v>16</v>
      </c>
      <c r="E198" s="30">
        <v>40</v>
      </c>
      <c r="F198" s="65" t="b">
        <f t="shared" si="5"/>
        <v>1</v>
      </c>
    </row>
    <row r="199" spans="1:6" s="28" customFormat="1" x14ac:dyDescent="0.25">
      <c r="A199" s="111" t="s">
        <v>631</v>
      </c>
      <c r="B199" s="111" t="s">
        <v>632</v>
      </c>
      <c r="C199" s="111" t="s">
        <v>175</v>
      </c>
      <c r="D199" s="26" t="s">
        <v>24</v>
      </c>
      <c r="E199" s="30">
        <v>40</v>
      </c>
      <c r="F199" s="65" t="b">
        <f t="shared" si="5"/>
        <v>1</v>
      </c>
    </row>
    <row r="200" spans="1:6" s="28" customFormat="1" x14ac:dyDescent="0.25">
      <c r="A200" s="111" t="s">
        <v>643</v>
      </c>
      <c r="B200" s="111" t="s">
        <v>371</v>
      </c>
      <c r="C200" s="111" t="s">
        <v>175</v>
      </c>
      <c r="D200" s="26" t="s">
        <v>24</v>
      </c>
      <c r="E200" s="30">
        <v>40</v>
      </c>
      <c r="F200" s="65" t="b">
        <f t="shared" si="5"/>
        <v>1</v>
      </c>
    </row>
    <row r="201" spans="1:6" s="28" customFormat="1" x14ac:dyDescent="0.25">
      <c r="A201" s="111" t="s">
        <v>694</v>
      </c>
      <c r="B201" s="111" t="s">
        <v>695</v>
      </c>
      <c r="C201" s="111" t="s">
        <v>175</v>
      </c>
      <c r="D201" s="26" t="s">
        <v>25</v>
      </c>
      <c r="E201" s="30">
        <v>40</v>
      </c>
      <c r="F201" s="65" t="b">
        <f t="shared" si="5"/>
        <v>1</v>
      </c>
    </row>
    <row r="202" spans="1:6" s="28" customFormat="1" x14ac:dyDescent="0.25">
      <c r="A202" s="111" t="s">
        <v>731</v>
      </c>
      <c r="B202" s="111" t="s">
        <v>732</v>
      </c>
      <c r="C202" s="111" t="s">
        <v>175</v>
      </c>
      <c r="D202" s="26" t="s">
        <v>25</v>
      </c>
      <c r="E202" s="30">
        <v>40</v>
      </c>
      <c r="F202" s="65" t="b">
        <f t="shared" si="5"/>
        <v>1</v>
      </c>
    </row>
    <row r="203" spans="1:6" s="28" customFormat="1" x14ac:dyDescent="0.25">
      <c r="A203" s="111" t="s">
        <v>770</v>
      </c>
      <c r="B203" s="111" t="s">
        <v>771</v>
      </c>
      <c r="C203" s="111" t="s">
        <v>175</v>
      </c>
      <c r="D203" s="26" t="s">
        <v>26</v>
      </c>
      <c r="E203" s="30">
        <v>40</v>
      </c>
      <c r="F203" s="65" t="b">
        <f t="shared" si="5"/>
        <v>1</v>
      </c>
    </row>
    <row r="204" spans="1:6" s="28" customFormat="1" x14ac:dyDescent="0.25">
      <c r="A204" s="111" t="s">
        <v>797</v>
      </c>
      <c r="B204" s="111" t="s">
        <v>798</v>
      </c>
      <c r="C204" s="111" t="s">
        <v>175</v>
      </c>
      <c r="D204" s="26" t="s">
        <v>26</v>
      </c>
      <c r="E204" s="30">
        <v>40</v>
      </c>
      <c r="F204" s="65" t="b">
        <f t="shared" si="5"/>
        <v>1</v>
      </c>
    </row>
    <row r="205" spans="1:6" s="28" customFormat="1" x14ac:dyDescent="0.25">
      <c r="A205" s="111" t="s">
        <v>213</v>
      </c>
      <c r="B205" s="111" t="s">
        <v>214</v>
      </c>
      <c r="C205" s="111" t="s">
        <v>175</v>
      </c>
      <c r="D205" s="26" t="s">
        <v>19</v>
      </c>
      <c r="E205" s="30">
        <v>10</v>
      </c>
      <c r="F205" s="65" t="b">
        <f t="shared" si="5"/>
        <v>0</v>
      </c>
    </row>
    <row r="206" spans="1:6" s="28" customFormat="1" x14ac:dyDescent="0.25">
      <c r="A206" s="151" t="s">
        <v>823</v>
      </c>
      <c r="B206" s="111" t="s">
        <v>268</v>
      </c>
      <c r="C206" s="111" t="s">
        <v>196</v>
      </c>
      <c r="D206" s="26" t="s">
        <v>20</v>
      </c>
      <c r="E206" s="30">
        <v>40</v>
      </c>
      <c r="F206" s="65" t="b">
        <f t="shared" si="5"/>
        <v>1</v>
      </c>
    </row>
    <row r="207" spans="1:6" s="28" customFormat="1" x14ac:dyDescent="0.25">
      <c r="A207" s="111" t="s">
        <v>359</v>
      </c>
      <c r="B207" s="111" t="s">
        <v>360</v>
      </c>
      <c r="C207" s="111" t="s">
        <v>196</v>
      </c>
      <c r="D207" s="26" t="s">
        <v>21</v>
      </c>
      <c r="E207" s="30">
        <v>40</v>
      </c>
      <c r="F207" s="65" t="b">
        <f t="shared" si="5"/>
        <v>1</v>
      </c>
    </row>
    <row r="208" spans="1:6" s="28" customFormat="1" x14ac:dyDescent="0.25">
      <c r="A208" s="151" t="s">
        <v>823</v>
      </c>
      <c r="B208" s="111" t="s">
        <v>195</v>
      </c>
      <c r="C208" s="111" t="s">
        <v>196</v>
      </c>
      <c r="D208" s="26" t="s">
        <v>19</v>
      </c>
      <c r="E208" s="30">
        <v>20</v>
      </c>
      <c r="F208" s="65" t="b">
        <f t="shared" si="5"/>
        <v>0</v>
      </c>
    </row>
    <row r="209" spans="1:6" s="28" customFormat="1" x14ac:dyDescent="0.25">
      <c r="A209" s="111" t="s">
        <v>326</v>
      </c>
      <c r="B209" s="111" t="s">
        <v>327</v>
      </c>
      <c r="C209" s="111" t="s">
        <v>196</v>
      </c>
      <c r="D209" s="26" t="s">
        <v>20</v>
      </c>
      <c r="E209" s="30">
        <v>10</v>
      </c>
      <c r="F209" s="65" t="b">
        <f t="shared" si="5"/>
        <v>0</v>
      </c>
    </row>
    <row r="210" spans="1:6" s="28" customFormat="1" x14ac:dyDescent="0.25">
      <c r="A210" s="111" t="s">
        <v>122</v>
      </c>
      <c r="B210" s="111" t="s">
        <v>123</v>
      </c>
      <c r="C210" s="111" t="s">
        <v>124</v>
      </c>
      <c r="D210" s="26" t="s">
        <v>16</v>
      </c>
      <c r="E210" s="30">
        <v>40</v>
      </c>
      <c r="F210" s="65" t="b">
        <f t="shared" si="5"/>
        <v>1</v>
      </c>
    </row>
    <row r="211" spans="1:6" s="28" customFormat="1" x14ac:dyDescent="0.25">
      <c r="A211" s="111" t="s">
        <v>159</v>
      </c>
      <c r="B211" s="111" t="s">
        <v>160</v>
      </c>
      <c r="C211" s="111" t="s">
        <v>124</v>
      </c>
      <c r="D211" s="26" t="s">
        <v>16</v>
      </c>
      <c r="E211" s="30">
        <v>40</v>
      </c>
      <c r="F211" s="65" t="b">
        <f t="shared" si="5"/>
        <v>1</v>
      </c>
    </row>
    <row r="212" spans="1:6" s="28" customFormat="1" x14ac:dyDescent="0.25">
      <c r="A212" s="111" t="s">
        <v>183</v>
      </c>
      <c r="B212" s="111" t="s">
        <v>184</v>
      </c>
      <c r="C212" s="111" t="s">
        <v>124</v>
      </c>
      <c r="D212" s="26" t="s">
        <v>16</v>
      </c>
      <c r="E212" s="30">
        <v>40</v>
      </c>
      <c r="F212" s="65" t="b">
        <f t="shared" si="5"/>
        <v>1</v>
      </c>
    </row>
    <row r="213" spans="1:6" s="28" customFormat="1" x14ac:dyDescent="0.25">
      <c r="A213" s="111" t="s">
        <v>205</v>
      </c>
      <c r="B213" s="111" t="s">
        <v>206</v>
      </c>
      <c r="C213" s="111" t="s">
        <v>124</v>
      </c>
      <c r="D213" s="26" t="s">
        <v>19</v>
      </c>
      <c r="E213" s="30">
        <v>40</v>
      </c>
      <c r="F213" s="65" t="b">
        <f t="shared" si="5"/>
        <v>1</v>
      </c>
    </row>
    <row r="214" spans="1:6" s="28" customFormat="1" x14ac:dyDescent="0.25">
      <c r="A214" s="111" t="s">
        <v>245</v>
      </c>
      <c r="B214" s="111" t="s">
        <v>246</v>
      </c>
      <c r="C214" s="111" t="s">
        <v>124</v>
      </c>
      <c r="D214" s="26" t="s">
        <v>19</v>
      </c>
      <c r="E214" s="30">
        <v>40</v>
      </c>
      <c r="F214" s="65" t="b">
        <f t="shared" si="5"/>
        <v>1</v>
      </c>
    </row>
    <row r="215" spans="1:6" s="28" customFormat="1" x14ac:dyDescent="0.25">
      <c r="A215" s="111" t="s">
        <v>303</v>
      </c>
      <c r="B215" s="111" t="s">
        <v>304</v>
      </c>
      <c r="C215" s="111" t="s">
        <v>124</v>
      </c>
      <c r="D215" s="26" t="s">
        <v>20</v>
      </c>
      <c r="E215" s="30">
        <v>40</v>
      </c>
      <c r="F215" s="65" t="b">
        <f t="shared" si="5"/>
        <v>1</v>
      </c>
    </row>
    <row r="216" spans="1:6" s="28" customFormat="1" x14ac:dyDescent="0.25">
      <c r="A216" s="111" t="s">
        <v>343</v>
      </c>
      <c r="B216" s="111" t="s">
        <v>344</v>
      </c>
      <c r="C216" s="111" t="s">
        <v>124</v>
      </c>
      <c r="D216" s="26" t="s">
        <v>21</v>
      </c>
      <c r="E216" s="30">
        <v>40</v>
      </c>
      <c r="F216" s="65" t="b">
        <f t="shared" si="5"/>
        <v>1</v>
      </c>
    </row>
    <row r="217" spans="1:6" s="28" customFormat="1" x14ac:dyDescent="0.25">
      <c r="A217" s="111" t="s">
        <v>412</v>
      </c>
      <c r="B217" s="111" t="s">
        <v>413</v>
      </c>
      <c r="C217" s="111" t="s">
        <v>124</v>
      </c>
      <c r="D217" s="26" t="s">
        <v>22</v>
      </c>
      <c r="E217" s="30">
        <v>40</v>
      </c>
      <c r="F217" s="65" t="b">
        <f t="shared" si="5"/>
        <v>1</v>
      </c>
    </row>
    <row r="218" spans="1:6" s="28" customFormat="1" x14ac:dyDescent="0.25">
      <c r="A218" s="111" t="s">
        <v>432</v>
      </c>
      <c r="B218" s="111" t="s">
        <v>433</v>
      </c>
      <c r="C218" s="111" t="s">
        <v>124</v>
      </c>
      <c r="D218" s="26" t="s">
        <v>22</v>
      </c>
      <c r="E218" s="30">
        <v>40</v>
      </c>
      <c r="F218" s="65" t="b">
        <f t="shared" si="5"/>
        <v>1</v>
      </c>
    </row>
    <row r="219" spans="1:6" s="28" customFormat="1" x14ac:dyDescent="0.25">
      <c r="A219" s="111" t="s">
        <v>549</v>
      </c>
      <c r="B219" s="111" t="s">
        <v>550</v>
      </c>
      <c r="C219" s="111" t="s">
        <v>124</v>
      </c>
      <c r="D219" s="26" t="s">
        <v>0</v>
      </c>
      <c r="E219" s="30">
        <v>40</v>
      </c>
      <c r="F219" s="65" t="b">
        <f t="shared" si="5"/>
        <v>1</v>
      </c>
    </row>
    <row r="220" spans="1:6" s="28" customFormat="1" x14ac:dyDescent="0.25">
      <c r="A220" s="111" t="s">
        <v>577</v>
      </c>
      <c r="B220" s="111" t="s">
        <v>578</v>
      </c>
      <c r="C220" s="111" t="s">
        <v>124</v>
      </c>
      <c r="D220" s="26" t="s">
        <v>0</v>
      </c>
      <c r="E220" s="30">
        <v>40</v>
      </c>
      <c r="F220" s="65" t="b">
        <f t="shared" si="5"/>
        <v>1</v>
      </c>
    </row>
    <row r="221" spans="1:6" s="28" customFormat="1" x14ac:dyDescent="0.25">
      <c r="A221" s="111" t="s">
        <v>625</v>
      </c>
      <c r="B221" s="111" t="s">
        <v>626</v>
      </c>
      <c r="C221" s="111" t="s">
        <v>124</v>
      </c>
      <c r="D221" s="26" t="s">
        <v>24</v>
      </c>
      <c r="E221" s="30">
        <v>40</v>
      </c>
      <c r="F221" s="65" t="b">
        <f t="shared" si="5"/>
        <v>1</v>
      </c>
    </row>
    <row r="222" spans="1:6" s="28" customFormat="1" x14ac:dyDescent="0.25">
      <c r="A222" s="111" t="s">
        <v>650</v>
      </c>
      <c r="B222" s="111" t="s">
        <v>651</v>
      </c>
      <c r="C222" s="111" t="s">
        <v>124</v>
      </c>
      <c r="D222" s="26" t="s">
        <v>24</v>
      </c>
      <c r="E222" s="30">
        <v>40</v>
      </c>
      <c r="F222" s="65" t="b">
        <f t="shared" si="5"/>
        <v>1</v>
      </c>
    </row>
    <row r="223" spans="1:6" s="28" customFormat="1" x14ac:dyDescent="0.25">
      <c r="A223" s="111" t="s">
        <v>725</v>
      </c>
      <c r="B223" s="111" t="s">
        <v>726</v>
      </c>
      <c r="C223" s="111" t="s">
        <v>124</v>
      </c>
      <c r="D223" s="26" t="s">
        <v>25</v>
      </c>
      <c r="E223" s="30">
        <v>40</v>
      </c>
      <c r="F223" s="65" t="b">
        <f t="shared" si="5"/>
        <v>1</v>
      </c>
    </row>
    <row r="224" spans="1:6" s="28" customFormat="1" x14ac:dyDescent="0.25">
      <c r="A224" s="111" t="s">
        <v>791</v>
      </c>
      <c r="B224" s="111" t="s">
        <v>792</v>
      </c>
      <c r="C224" s="111" t="s">
        <v>124</v>
      </c>
      <c r="D224" s="26" t="s">
        <v>26</v>
      </c>
      <c r="E224" s="30">
        <v>40</v>
      </c>
      <c r="F224" s="65" t="b">
        <f t="shared" si="5"/>
        <v>1</v>
      </c>
    </row>
    <row r="225" spans="1:6" s="28" customFormat="1" x14ac:dyDescent="0.25">
      <c r="A225" s="111" t="s">
        <v>800</v>
      </c>
      <c r="B225" s="111" t="s">
        <v>307</v>
      </c>
      <c r="C225" s="111" t="s">
        <v>124</v>
      </c>
      <c r="D225" s="26" t="s">
        <v>26</v>
      </c>
      <c r="E225" s="30">
        <v>40</v>
      </c>
      <c r="F225" s="65" t="b">
        <f t="shared" si="5"/>
        <v>1</v>
      </c>
    </row>
    <row r="226" spans="1:6" s="28" customFormat="1" x14ac:dyDescent="0.25">
      <c r="A226" s="111" t="s">
        <v>486</v>
      </c>
      <c r="B226" s="111" t="s">
        <v>487</v>
      </c>
      <c r="C226" s="111" t="s">
        <v>124</v>
      </c>
      <c r="D226" s="26" t="s">
        <v>23</v>
      </c>
      <c r="E226" s="30">
        <v>30</v>
      </c>
      <c r="F226" s="65" t="b">
        <f t="shared" si="5"/>
        <v>0</v>
      </c>
    </row>
    <row r="227" spans="1:6" s="28" customFormat="1" x14ac:dyDescent="0.25">
      <c r="A227" s="111" t="s">
        <v>523</v>
      </c>
      <c r="B227" s="111" t="s">
        <v>524</v>
      </c>
      <c r="C227" s="111" t="s">
        <v>124</v>
      </c>
      <c r="D227" s="26" t="s">
        <v>23</v>
      </c>
      <c r="E227" s="30">
        <v>30</v>
      </c>
      <c r="F227" s="65" t="b">
        <f t="shared" ref="F227:F248" si="6">IF(E227,E227=40)</f>
        <v>0</v>
      </c>
    </row>
    <row r="228" spans="1:6" s="28" customFormat="1" x14ac:dyDescent="0.25">
      <c r="A228" s="111" t="s">
        <v>376</v>
      </c>
      <c r="B228" s="111" t="s">
        <v>377</v>
      </c>
      <c r="C228" s="111" t="s">
        <v>284</v>
      </c>
      <c r="D228" s="26" t="s">
        <v>21</v>
      </c>
      <c r="E228" s="30">
        <v>40</v>
      </c>
      <c r="F228" s="65" t="b">
        <f t="shared" si="6"/>
        <v>1</v>
      </c>
    </row>
    <row r="229" spans="1:6" s="28" customFormat="1" x14ac:dyDescent="0.25">
      <c r="A229" s="111" t="s">
        <v>441</v>
      </c>
      <c r="B229" s="111" t="s">
        <v>442</v>
      </c>
      <c r="C229" s="111" t="s">
        <v>284</v>
      </c>
      <c r="D229" s="26" t="s">
        <v>22</v>
      </c>
      <c r="E229" s="30">
        <v>40</v>
      </c>
      <c r="F229" s="65" t="b">
        <f t="shared" si="6"/>
        <v>1</v>
      </c>
    </row>
    <row r="230" spans="1:6" s="28" customFormat="1" x14ac:dyDescent="0.25">
      <c r="A230" s="111" t="s">
        <v>282</v>
      </c>
      <c r="B230" s="111" t="s">
        <v>283</v>
      </c>
      <c r="C230" s="111" t="s">
        <v>284</v>
      </c>
      <c r="D230" s="26" t="s">
        <v>20</v>
      </c>
      <c r="E230" s="30">
        <v>20</v>
      </c>
      <c r="F230" s="65" t="b">
        <f t="shared" si="6"/>
        <v>0</v>
      </c>
    </row>
    <row r="231" spans="1:6" s="28" customFormat="1" x14ac:dyDescent="0.25">
      <c r="A231" s="111" t="s">
        <v>337</v>
      </c>
      <c r="B231" s="111" t="s">
        <v>338</v>
      </c>
      <c r="C231" s="111" t="s">
        <v>284</v>
      </c>
      <c r="D231" s="26" t="s">
        <v>21</v>
      </c>
      <c r="E231" s="30">
        <v>30</v>
      </c>
      <c r="F231" s="65" t="b">
        <f t="shared" si="6"/>
        <v>0</v>
      </c>
    </row>
    <row r="232" spans="1:6" s="28" customFormat="1" x14ac:dyDescent="0.25">
      <c r="A232" s="111" t="s">
        <v>162</v>
      </c>
      <c r="B232" s="111" t="s">
        <v>163</v>
      </c>
      <c r="C232" s="111" t="s">
        <v>164</v>
      </c>
      <c r="D232" s="26" t="s">
        <v>16</v>
      </c>
      <c r="E232" s="30">
        <v>40</v>
      </c>
      <c r="F232" s="65" t="b">
        <f t="shared" si="6"/>
        <v>1</v>
      </c>
    </row>
    <row r="233" spans="1:6" s="28" customFormat="1" x14ac:dyDescent="0.25">
      <c r="A233" s="111" t="s">
        <v>248</v>
      </c>
      <c r="B233" s="111" t="s">
        <v>249</v>
      </c>
      <c r="C233" s="111" t="s">
        <v>164</v>
      </c>
      <c r="D233" s="26" t="s">
        <v>19</v>
      </c>
      <c r="E233" s="30">
        <v>40</v>
      </c>
      <c r="F233" s="65" t="b">
        <f t="shared" si="6"/>
        <v>1</v>
      </c>
    </row>
    <row r="234" spans="1:6" s="28" customFormat="1" x14ac:dyDescent="0.25">
      <c r="A234" s="111" t="s">
        <v>309</v>
      </c>
      <c r="B234" s="111" t="s">
        <v>307</v>
      </c>
      <c r="C234" s="111" t="s">
        <v>164</v>
      </c>
      <c r="D234" s="26" t="s">
        <v>20</v>
      </c>
      <c r="E234" s="30">
        <v>40</v>
      </c>
      <c r="F234" s="65" t="b">
        <f t="shared" si="6"/>
        <v>1</v>
      </c>
    </row>
    <row r="235" spans="1:6" s="28" customFormat="1" x14ac:dyDescent="0.25">
      <c r="A235" s="111" t="s">
        <v>394</v>
      </c>
      <c r="B235" s="111" t="s">
        <v>395</v>
      </c>
      <c r="C235" s="111" t="s">
        <v>164</v>
      </c>
      <c r="D235" s="26" t="s">
        <v>21</v>
      </c>
      <c r="E235" s="30">
        <v>40</v>
      </c>
      <c r="F235" s="65" t="b">
        <f t="shared" si="6"/>
        <v>1</v>
      </c>
    </row>
    <row r="236" spans="1:6" s="28" customFormat="1" x14ac:dyDescent="0.25">
      <c r="A236" s="111" t="s">
        <v>444</v>
      </c>
      <c r="B236" s="111" t="s">
        <v>398</v>
      </c>
      <c r="C236" s="111" t="s">
        <v>164</v>
      </c>
      <c r="D236" s="26" t="s">
        <v>22</v>
      </c>
      <c r="E236" s="30">
        <v>40</v>
      </c>
      <c r="F236" s="65" t="b">
        <f t="shared" si="6"/>
        <v>1</v>
      </c>
    </row>
    <row r="237" spans="1:6" s="28" customFormat="1" x14ac:dyDescent="0.25">
      <c r="A237" s="111" t="s">
        <v>401</v>
      </c>
      <c r="B237" s="111" t="s">
        <v>217</v>
      </c>
      <c r="C237" s="111" t="s">
        <v>164</v>
      </c>
      <c r="D237" s="26" t="s">
        <v>22</v>
      </c>
      <c r="E237" s="30">
        <v>40</v>
      </c>
      <c r="F237" s="65" t="b">
        <f t="shared" si="6"/>
        <v>1</v>
      </c>
    </row>
    <row r="238" spans="1:6" s="28" customFormat="1" x14ac:dyDescent="0.25">
      <c r="A238" s="111" t="s">
        <v>511</v>
      </c>
      <c r="B238" s="111" t="s">
        <v>512</v>
      </c>
      <c r="C238" s="111" t="s">
        <v>164</v>
      </c>
      <c r="D238" s="26" t="s">
        <v>23</v>
      </c>
      <c r="E238" s="30">
        <v>40</v>
      </c>
      <c r="F238" s="65" t="b">
        <f t="shared" si="6"/>
        <v>1</v>
      </c>
    </row>
    <row r="239" spans="1:6" s="28" customFormat="1" x14ac:dyDescent="0.25">
      <c r="A239" s="111" t="s">
        <v>571</v>
      </c>
      <c r="B239" s="111" t="s">
        <v>572</v>
      </c>
      <c r="C239" s="111" t="s">
        <v>164</v>
      </c>
      <c r="D239" s="26" t="s">
        <v>0</v>
      </c>
      <c r="E239" s="30">
        <v>40</v>
      </c>
      <c r="F239" s="65" t="b">
        <f t="shared" si="6"/>
        <v>1</v>
      </c>
    </row>
    <row r="240" spans="1:6" s="28" customFormat="1" x14ac:dyDescent="0.25">
      <c r="A240" s="111" t="s">
        <v>591</v>
      </c>
      <c r="B240" s="111" t="s">
        <v>592</v>
      </c>
      <c r="C240" s="111" t="s">
        <v>164</v>
      </c>
      <c r="D240" s="26" t="s">
        <v>0</v>
      </c>
      <c r="E240" s="30">
        <v>40</v>
      </c>
      <c r="F240" s="65" t="b">
        <f t="shared" si="6"/>
        <v>1</v>
      </c>
    </row>
    <row r="241" spans="1:6" x14ac:dyDescent="0.25">
      <c r="A241" s="111" t="s">
        <v>634</v>
      </c>
      <c r="B241" s="111" t="s">
        <v>635</v>
      </c>
      <c r="C241" s="111" t="s">
        <v>164</v>
      </c>
      <c r="D241" s="26" t="s">
        <v>24</v>
      </c>
      <c r="E241" s="30">
        <v>40</v>
      </c>
      <c r="F241" s="65" t="b">
        <f t="shared" si="6"/>
        <v>1</v>
      </c>
    </row>
    <row r="242" spans="1:6" x14ac:dyDescent="0.25">
      <c r="A242" s="111" t="s">
        <v>640</v>
      </c>
      <c r="B242" s="111" t="s">
        <v>641</v>
      </c>
      <c r="C242" s="111" t="s">
        <v>164</v>
      </c>
      <c r="D242" s="26" t="s">
        <v>24</v>
      </c>
      <c r="E242" s="30">
        <v>40</v>
      </c>
      <c r="F242" s="65" t="b">
        <f t="shared" si="6"/>
        <v>1</v>
      </c>
    </row>
    <row r="243" spans="1:6" x14ac:dyDescent="0.25">
      <c r="A243" s="111" t="s">
        <v>677</v>
      </c>
      <c r="B243" s="111" t="s">
        <v>398</v>
      </c>
      <c r="C243" s="111" t="s">
        <v>164</v>
      </c>
      <c r="D243" s="26" t="s">
        <v>24</v>
      </c>
      <c r="E243" s="30">
        <v>40</v>
      </c>
      <c r="F243" s="65" t="b">
        <f t="shared" si="6"/>
        <v>1</v>
      </c>
    </row>
    <row r="244" spans="1:6" x14ac:dyDescent="0.25">
      <c r="A244" s="111" t="s">
        <v>705</v>
      </c>
      <c r="B244" s="111" t="s">
        <v>706</v>
      </c>
      <c r="C244" s="111" t="s">
        <v>164</v>
      </c>
      <c r="D244" s="26" t="s">
        <v>25</v>
      </c>
      <c r="E244" s="30">
        <v>40</v>
      </c>
      <c r="F244" s="65" t="b">
        <f t="shared" si="6"/>
        <v>1</v>
      </c>
    </row>
    <row r="245" spans="1:6" x14ac:dyDescent="0.25">
      <c r="A245" s="111" t="s">
        <v>743</v>
      </c>
      <c r="B245" s="111" t="s">
        <v>744</v>
      </c>
      <c r="C245" s="111" t="s">
        <v>164</v>
      </c>
      <c r="D245" s="26" t="s">
        <v>25</v>
      </c>
      <c r="E245" s="30">
        <v>40</v>
      </c>
      <c r="F245" s="65" t="b">
        <f t="shared" si="6"/>
        <v>1</v>
      </c>
    </row>
    <row r="246" spans="1:6" x14ac:dyDescent="0.25">
      <c r="A246" s="111" t="s">
        <v>794</v>
      </c>
      <c r="B246" s="111" t="s">
        <v>795</v>
      </c>
      <c r="C246" s="111" t="s">
        <v>164</v>
      </c>
      <c r="D246" s="26" t="s">
        <v>26</v>
      </c>
      <c r="E246" s="30">
        <v>40</v>
      </c>
      <c r="F246" s="65" t="b">
        <f t="shared" si="6"/>
        <v>1</v>
      </c>
    </row>
    <row r="247" spans="1:6" x14ac:dyDescent="0.25">
      <c r="A247" s="111" t="s">
        <v>541</v>
      </c>
      <c r="B247" s="111" t="s">
        <v>131</v>
      </c>
      <c r="C247" s="111" t="s">
        <v>164</v>
      </c>
      <c r="D247" s="26" t="s">
        <v>23</v>
      </c>
      <c r="E247" s="30">
        <v>20</v>
      </c>
      <c r="F247" s="65" t="b">
        <f t="shared" si="6"/>
        <v>0</v>
      </c>
    </row>
    <row r="248" spans="1:6" x14ac:dyDescent="0.25">
      <c r="A248" s="111" t="s">
        <v>594</v>
      </c>
      <c r="B248" s="111" t="s">
        <v>595</v>
      </c>
      <c r="C248" s="111" t="s">
        <v>164</v>
      </c>
      <c r="D248" s="26" t="s">
        <v>0</v>
      </c>
      <c r="E248" s="30">
        <v>20</v>
      </c>
      <c r="F248" s="65" t="b">
        <f t="shared" si="6"/>
        <v>0</v>
      </c>
    </row>
    <row r="249" spans="1:6" s="175" customFormat="1" x14ac:dyDescent="0.25">
      <c r="A249" s="176"/>
      <c r="B249" s="177"/>
      <c r="C249" s="146"/>
      <c r="D249" s="178"/>
      <c r="E249" s="179"/>
      <c r="F249" s="176"/>
    </row>
    <row r="250" spans="1:6" s="175" customFormat="1" x14ac:dyDescent="0.25">
      <c r="A250" s="176"/>
      <c r="B250" s="177"/>
      <c r="C250" s="146"/>
      <c r="D250" s="178"/>
      <c r="E250" s="179"/>
      <c r="F250" s="176"/>
    </row>
    <row r="251" spans="1:6" s="175" customFormat="1" x14ac:dyDescent="0.25">
      <c r="A251" s="181"/>
      <c r="B251" s="181"/>
      <c r="C251" s="147"/>
      <c r="D251" s="147"/>
    </row>
    <row r="252" spans="1:6" s="176" customFormat="1" x14ac:dyDescent="0.25">
      <c r="A252" s="185"/>
      <c r="B252" s="185"/>
      <c r="C252" s="186"/>
      <c r="D252" s="186"/>
    </row>
    <row r="253" spans="1:6" s="175" customFormat="1" x14ac:dyDescent="0.25">
      <c r="A253" s="191"/>
      <c r="B253" s="191"/>
      <c r="C253" s="186"/>
      <c r="D253" s="186"/>
    </row>
    <row r="254" spans="1:6" s="176" customFormat="1" x14ac:dyDescent="0.25">
      <c r="A254" s="185"/>
      <c r="B254" s="185"/>
      <c r="C254" s="186"/>
      <c r="D254" s="186"/>
    </row>
    <row r="255" spans="1:6" s="175" customFormat="1" x14ac:dyDescent="0.25">
      <c r="A255" s="185"/>
      <c r="B255" s="185"/>
      <c r="C255" s="186"/>
      <c r="D255" s="186"/>
    </row>
    <row r="256" spans="1:6" s="176" customFormat="1" x14ac:dyDescent="0.25">
      <c r="A256" s="185"/>
      <c r="B256" s="185"/>
      <c r="C256" s="186"/>
      <c r="D256" s="186"/>
    </row>
    <row r="257" spans="1:4" s="175" customFormat="1" x14ac:dyDescent="0.25">
      <c r="A257" s="185"/>
      <c r="B257" s="185"/>
      <c r="C257" s="186"/>
      <c r="D257" s="186"/>
    </row>
    <row r="258" spans="1:4" s="175" customFormat="1" x14ac:dyDescent="0.25">
      <c r="A258" s="185"/>
      <c r="B258" s="185"/>
      <c r="C258" s="186"/>
      <c r="D258" s="186"/>
    </row>
    <row r="259" spans="1:4" s="176" customFormat="1" x14ac:dyDescent="0.25">
      <c r="A259" s="185"/>
      <c r="B259" s="185"/>
      <c r="C259" s="186"/>
      <c r="D259" s="186"/>
    </row>
    <row r="260" spans="1:4" s="175" customFormat="1" x14ac:dyDescent="0.25">
      <c r="A260" s="185"/>
      <c r="B260" s="185"/>
      <c r="C260" s="186"/>
      <c r="D260" s="186"/>
    </row>
    <row r="261" spans="1:4" s="175" customFormat="1" x14ac:dyDescent="0.25">
      <c r="A261" s="185"/>
      <c r="B261" s="185"/>
      <c r="C261" s="186"/>
      <c r="D261" s="186"/>
    </row>
    <row r="262" spans="1:4" s="175" customFormat="1" x14ac:dyDescent="0.25">
      <c r="A262" s="185"/>
      <c r="B262" s="185"/>
      <c r="C262" s="186"/>
      <c r="D262" s="186"/>
    </row>
    <row r="263" spans="1:4" s="175" customFormat="1" x14ac:dyDescent="0.25">
      <c r="A263" s="185"/>
      <c r="B263" s="185"/>
      <c r="C263" s="186"/>
      <c r="D263" s="186"/>
    </row>
    <row r="264" spans="1:4" s="175" customFormat="1" x14ac:dyDescent="0.25">
      <c r="A264" s="191"/>
      <c r="B264" s="191"/>
      <c r="C264" s="186"/>
      <c r="D264" s="186"/>
    </row>
    <row r="265" spans="1:4" s="175" customFormat="1" x14ac:dyDescent="0.25">
      <c r="A265" s="192"/>
      <c r="B265" s="191"/>
      <c r="C265" s="186"/>
      <c r="D265" s="186"/>
    </row>
    <row r="266" spans="1:4" s="175" customFormat="1" x14ac:dyDescent="0.25">
      <c r="A266" s="192"/>
      <c r="B266" s="191"/>
      <c r="C266" s="186"/>
      <c r="D266" s="186"/>
    </row>
    <row r="267" spans="1:4" s="176" customFormat="1" x14ac:dyDescent="0.25">
      <c r="A267" s="192"/>
      <c r="B267" s="191"/>
      <c r="C267" s="186"/>
      <c r="D267" s="186"/>
    </row>
    <row r="268" spans="1:4" s="176" customFormat="1" x14ac:dyDescent="0.25">
      <c r="A268" s="193"/>
      <c r="B268" s="193"/>
      <c r="C268" s="186"/>
      <c r="D268" s="186"/>
    </row>
    <row r="269" spans="1:4" s="175" customFormat="1" x14ac:dyDescent="0.25">
      <c r="A269" s="191"/>
      <c r="B269" s="191"/>
      <c r="C269" s="186"/>
      <c r="D269" s="186"/>
    </row>
    <row r="270" spans="1:4" s="176" customFormat="1" x14ac:dyDescent="0.25">
      <c r="A270" s="193"/>
      <c r="B270" s="193"/>
      <c r="C270" s="186"/>
      <c r="D270" s="186"/>
    </row>
    <row r="271" spans="1:4" s="176" customFormat="1" x14ac:dyDescent="0.25">
      <c r="A271" s="191"/>
      <c r="B271" s="191"/>
      <c r="C271" s="186"/>
      <c r="D271" s="186"/>
    </row>
    <row r="272" spans="1:4" s="176" customFormat="1" x14ac:dyDescent="0.25">
      <c r="A272" s="192"/>
      <c r="B272" s="191"/>
      <c r="C272" s="186"/>
      <c r="D272" s="186"/>
    </row>
    <row r="273" spans="1:4" s="176" customFormat="1" x14ac:dyDescent="0.25">
      <c r="A273" s="192"/>
      <c r="B273" s="191"/>
      <c r="C273" s="186"/>
      <c r="D273" s="186"/>
    </row>
    <row r="274" spans="1:4" s="176" customFormat="1" x14ac:dyDescent="0.25">
      <c r="A274" s="192"/>
      <c r="B274" s="191"/>
      <c r="C274" s="186"/>
      <c r="D274" s="186"/>
    </row>
    <row r="275" spans="1:4" s="176" customFormat="1" x14ac:dyDescent="0.25">
      <c r="A275" s="185"/>
      <c r="B275" s="185"/>
      <c r="C275" s="186"/>
      <c r="D275" s="186"/>
    </row>
    <row r="276" spans="1:4" s="176" customFormat="1" x14ac:dyDescent="0.25">
      <c r="A276" s="195"/>
      <c r="B276" s="196"/>
      <c r="C276" s="197"/>
      <c r="D276" s="186"/>
    </row>
    <row r="277" spans="1:4" s="176" customFormat="1" x14ac:dyDescent="0.25">
      <c r="A277" s="191"/>
      <c r="B277" s="191"/>
      <c r="C277" s="186"/>
      <c r="D277" s="186"/>
    </row>
    <row r="278" spans="1:4" s="176" customFormat="1" x14ac:dyDescent="0.25">
      <c r="A278" s="192"/>
      <c r="B278" s="191"/>
      <c r="C278" s="186"/>
      <c r="D278" s="186"/>
    </row>
    <row r="279" spans="1:4" s="176" customFormat="1" x14ac:dyDescent="0.25">
      <c r="A279" s="185"/>
      <c r="B279" s="185"/>
      <c r="C279" s="186"/>
      <c r="D279" s="186"/>
    </row>
    <row r="280" spans="1:4" s="176" customFormat="1" x14ac:dyDescent="0.25">
      <c r="A280" s="185"/>
      <c r="B280" s="185"/>
      <c r="C280" s="198"/>
      <c r="D280" s="186"/>
    </row>
    <row r="281" spans="1:4" s="176" customFormat="1" x14ac:dyDescent="0.25">
      <c r="A281" s="185"/>
      <c r="B281" s="185"/>
      <c r="C281" s="186"/>
      <c r="D281" s="186"/>
    </row>
    <row r="282" spans="1:4" s="176" customFormat="1" x14ac:dyDescent="0.25">
      <c r="A282" s="185"/>
      <c r="B282" s="185"/>
      <c r="C282" s="186"/>
      <c r="D282" s="186"/>
    </row>
    <row r="283" spans="1:4" s="176" customFormat="1" x14ac:dyDescent="0.25">
      <c r="A283" s="192"/>
      <c r="B283" s="191"/>
      <c r="C283" s="186"/>
      <c r="D283" s="186"/>
    </row>
    <row r="284" spans="1:4" s="200" customFormat="1" x14ac:dyDescent="0.25">
      <c r="A284" s="192"/>
      <c r="B284" s="191"/>
      <c r="C284" s="186"/>
      <c r="D284" s="186"/>
    </row>
    <row r="285" spans="1:4" s="176" customFormat="1" x14ac:dyDescent="0.25">
      <c r="A285" s="201"/>
      <c r="B285" s="201"/>
      <c r="C285" s="202"/>
      <c r="D285" s="186"/>
    </row>
    <row r="286" spans="1:4" s="176" customFormat="1" x14ac:dyDescent="0.25">
      <c r="A286" s="191"/>
      <c r="B286" s="191"/>
      <c r="C286" s="186"/>
      <c r="D286" s="186"/>
    </row>
    <row r="287" spans="1:4" s="176" customFormat="1" x14ac:dyDescent="0.25">
      <c r="A287" s="191"/>
      <c r="B287" s="191"/>
      <c r="C287" s="186"/>
      <c r="D287" s="186"/>
    </row>
    <row r="288" spans="1:4" s="176" customFormat="1" x14ac:dyDescent="0.25">
      <c r="A288" s="185"/>
      <c r="B288" s="185"/>
      <c r="C288" s="186"/>
      <c r="D288" s="186"/>
    </row>
    <row r="289" spans="1:4" s="176" customFormat="1" x14ac:dyDescent="0.25">
      <c r="A289" s="185"/>
      <c r="B289" s="185"/>
      <c r="C289" s="186"/>
      <c r="D289" s="186"/>
    </row>
    <row r="290" spans="1:4" s="176" customFormat="1" x14ac:dyDescent="0.25">
      <c r="A290" s="185"/>
      <c r="B290" s="185"/>
      <c r="C290" s="186"/>
      <c r="D290" s="186"/>
    </row>
    <row r="291" spans="1:4" s="176" customFormat="1" x14ac:dyDescent="0.25">
      <c r="A291" s="185"/>
      <c r="B291" s="185"/>
      <c r="C291" s="186"/>
      <c r="D291" s="186"/>
    </row>
    <row r="292" spans="1:4" s="176" customFormat="1" x14ac:dyDescent="0.25">
      <c r="A292" s="191"/>
      <c r="B292" s="191"/>
      <c r="C292" s="186"/>
      <c r="D292" s="186"/>
    </row>
    <row r="293" spans="1:4" s="176" customFormat="1" x14ac:dyDescent="0.25">
      <c r="A293" s="191"/>
      <c r="B293" s="191"/>
      <c r="C293" s="186"/>
      <c r="D293" s="186"/>
    </row>
    <row r="294" spans="1:4" s="176" customFormat="1" x14ac:dyDescent="0.25">
      <c r="A294" s="185"/>
      <c r="B294" s="185"/>
      <c r="C294" s="186"/>
      <c r="D294" s="186"/>
    </row>
    <row r="295" spans="1:4" s="176" customFormat="1" x14ac:dyDescent="0.25">
      <c r="A295" s="191"/>
      <c r="B295" s="191"/>
      <c r="C295" s="186"/>
      <c r="D295" s="186"/>
    </row>
    <row r="296" spans="1:4" s="176" customFormat="1" x14ac:dyDescent="0.25">
      <c r="A296" s="185"/>
      <c r="B296" s="185"/>
      <c r="C296" s="186"/>
      <c r="D296" s="186"/>
    </row>
    <row r="297" spans="1:4" s="176" customFormat="1" x14ac:dyDescent="0.25">
      <c r="A297" s="185"/>
      <c r="B297" s="185"/>
      <c r="C297" s="186"/>
      <c r="D297" s="186"/>
    </row>
    <row r="298" spans="1:4" s="176" customFormat="1" x14ac:dyDescent="0.25">
      <c r="A298" s="192"/>
      <c r="B298" s="203"/>
      <c r="C298" s="186"/>
      <c r="D298" s="186"/>
    </row>
    <row r="299" spans="1:4" s="176" customFormat="1" x14ac:dyDescent="0.25">
      <c r="A299" s="192"/>
      <c r="B299" s="191"/>
      <c r="C299" s="186"/>
      <c r="D299" s="186"/>
    </row>
    <row r="300" spans="1:4" s="176" customFormat="1" x14ac:dyDescent="0.25">
      <c r="A300" s="185"/>
      <c r="B300" s="185"/>
      <c r="C300" s="186"/>
      <c r="D300" s="186"/>
    </row>
    <row r="301" spans="1:4" s="176" customFormat="1" x14ac:dyDescent="0.25">
      <c r="A301" s="185"/>
      <c r="B301" s="185"/>
      <c r="C301" s="186"/>
      <c r="D301" s="186"/>
    </row>
    <row r="302" spans="1:4" s="176" customFormat="1" x14ac:dyDescent="0.25">
      <c r="A302" s="185"/>
      <c r="B302" s="185"/>
      <c r="C302" s="186"/>
      <c r="D302" s="186"/>
    </row>
    <row r="303" spans="1:4" s="176" customFormat="1" x14ac:dyDescent="0.25">
      <c r="A303" s="185"/>
      <c r="B303" s="185"/>
      <c r="C303" s="186"/>
      <c r="D303" s="186"/>
    </row>
    <row r="304" spans="1:4" s="176" customFormat="1" x14ac:dyDescent="0.25">
      <c r="A304" s="192"/>
      <c r="B304" s="191"/>
      <c r="C304" s="186"/>
      <c r="D304" s="186"/>
    </row>
    <row r="305" spans="1:4" s="176" customFormat="1" x14ac:dyDescent="0.25">
      <c r="A305" s="185"/>
      <c r="B305" s="185"/>
      <c r="C305" s="186"/>
      <c r="D305" s="186"/>
    </row>
    <row r="306" spans="1:4" s="176" customFormat="1" x14ac:dyDescent="0.25">
      <c r="A306" s="191"/>
      <c r="B306" s="191"/>
      <c r="C306" s="186"/>
      <c r="D306" s="186"/>
    </row>
    <row r="307" spans="1:4" s="176" customFormat="1" x14ac:dyDescent="0.25">
      <c r="A307" s="191"/>
      <c r="B307" s="191"/>
      <c r="C307" s="186"/>
      <c r="D307" s="186"/>
    </row>
    <row r="308" spans="1:4" s="176" customFormat="1" x14ac:dyDescent="0.25">
      <c r="A308" s="185"/>
      <c r="B308" s="185"/>
      <c r="C308" s="186"/>
      <c r="D308" s="186"/>
    </row>
    <row r="309" spans="1:4" s="176" customFormat="1" x14ac:dyDescent="0.25">
      <c r="A309" s="185"/>
      <c r="B309" s="185"/>
      <c r="C309" s="186"/>
      <c r="D309" s="186"/>
    </row>
    <row r="310" spans="1:4" s="176" customFormat="1" x14ac:dyDescent="0.25">
      <c r="A310" s="191"/>
      <c r="B310" s="191"/>
      <c r="C310" s="186"/>
      <c r="D310" s="186"/>
    </row>
    <row r="311" spans="1:4" s="176" customFormat="1" x14ac:dyDescent="0.25">
      <c r="A311" s="191"/>
      <c r="B311" s="191"/>
      <c r="C311" s="186"/>
      <c r="D311" s="186"/>
    </row>
    <row r="312" spans="1:4" s="176" customFormat="1" x14ac:dyDescent="0.25">
      <c r="A312" s="185"/>
      <c r="B312" s="185"/>
      <c r="C312" s="186"/>
      <c r="D312" s="186"/>
    </row>
    <row r="313" spans="1:4" s="176" customFormat="1" x14ac:dyDescent="0.25">
      <c r="A313" s="192"/>
      <c r="B313" s="191"/>
      <c r="C313" s="186"/>
      <c r="D313" s="186"/>
    </row>
    <row r="314" spans="1:4" s="176" customFormat="1" x14ac:dyDescent="0.25">
      <c r="A314" s="185"/>
      <c r="B314" s="185"/>
      <c r="C314" s="186"/>
      <c r="D314" s="186"/>
    </row>
    <row r="315" spans="1:4" s="176" customFormat="1" x14ac:dyDescent="0.25">
      <c r="A315" s="185"/>
      <c r="B315" s="185"/>
      <c r="C315" s="186"/>
      <c r="D315" s="186"/>
    </row>
    <row r="316" spans="1:4" s="176" customFormat="1" x14ac:dyDescent="0.25">
      <c r="A316" s="185"/>
      <c r="B316" s="185"/>
      <c r="C316" s="186"/>
      <c r="D316" s="186"/>
    </row>
    <row r="317" spans="1:4" s="176" customFormat="1" x14ac:dyDescent="0.25">
      <c r="A317" s="191"/>
      <c r="B317" s="191"/>
      <c r="C317" s="186"/>
      <c r="D317" s="186"/>
    </row>
    <row r="318" spans="1:4" s="176" customFormat="1" x14ac:dyDescent="0.25">
      <c r="A318" s="191"/>
      <c r="B318" s="191"/>
      <c r="C318" s="186"/>
      <c r="D318" s="186"/>
    </row>
    <row r="319" spans="1:4" s="176" customFormat="1" x14ac:dyDescent="0.25">
      <c r="A319" s="192"/>
      <c r="B319" s="191"/>
      <c r="C319" s="186"/>
      <c r="D319" s="186"/>
    </row>
    <row r="320" spans="1:4" s="176" customFormat="1" x14ac:dyDescent="0.25">
      <c r="A320" s="191"/>
      <c r="B320" s="191"/>
      <c r="C320" s="186"/>
      <c r="D320" s="186"/>
    </row>
    <row r="321" spans="1:4" s="176" customFormat="1" x14ac:dyDescent="0.25">
      <c r="A321" s="192"/>
      <c r="B321" s="191"/>
      <c r="C321" s="186"/>
      <c r="D321" s="186"/>
    </row>
    <row r="322" spans="1:4" s="176" customFormat="1" x14ac:dyDescent="0.25">
      <c r="A322" s="185"/>
      <c r="B322" s="185"/>
      <c r="C322" s="186"/>
      <c r="D322" s="186"/>
    </row>
    <row r="323" spans="1:4" s="176" customFormat="1" x14ac:dyDescent="0.25">
      <c r="A323" s="185"/>
      <c r="B323" s="185"/>
      <c r="C323" s="186"/>
      <c r="D323" s="186"/>
    </row>
    <row r="324" spans="1:4" s="176" customFormat="1" x14ac:dyDescent="0.25">
      <c r="A324" s="185"/>
      <c r="B324" s="185"/>
      <c r="C324" s="186"/>
      <c r="D324" s="186"/>
    </row>
    <row r="325" spans="1:4" s="176" customFormat="1" x14ac:dyDescent="0.25">
      <c r="A325" s="185"/>
      <c r="B325" s="185"/>
      <c r="C325" s="186"/>
      <c r="D325" s="186"/>
    </row>
    <row r="326" spans="1:4" s="176" customFormat="1" x14ac:dyDescent="0.25">
      <c r="A326" s="185"/>
      <c r="B326" s="185"/>
      <c r="C326" s="186"/>
      <c r="D326" s="186"/>
    </row>
    <row r="327" spans="1:4" s="176" customFormat="1" x14ac:dyDescent="0.25">
      <c r="A327" s="204"/>
      <c r="B327" s="204"/>
      <c r="C327" s="198"/>
      <c r="D327" s="198"/>
    </row>
    <row r="328" spans="1:4" s="176" customFormat="1" x14ac:dyDescent="0.25">
      <c r="A328" s="185"/>
      <c r="B328" s="185"/>
      <c r="C328" s="186"/>
      <c r="D328" s="186"/>
    </row>
    <row r="329" spans="1:4" s="176" customFormat="1" x14ac:dyDescent="0.25">
      <c r="A329" s="193"/>
      <c r="B329" s="193"/>
      <c r="C329" s="186"/>
      <c r="D329" s="186"/>
    </row>
    <row r="330" spans="1:4" s="176" customFormat="1" x14ac:dyDescent="0.25">
      <c r="A330" s="185"/>
      <c r="B330" s="185"/>
      <c r="C330" s="186"/>
      <c r="D330" s="186"/>
    </row>
    <row r="331" spans="1:4" s="176" customFormat="1" x14ac:dyDescent="0.25">
      <c r="A331" s="185"/>
      <c r="B331" s="185"/>
      <c r="C331" s="186"/>
      <c r="D331" s="186"/>
    </row>
    <row r="332" spans="1:4" s="176" customFormat="1" x14ac:dyDescent="0.25">
      <c r="A332" s="185"/>
      <c r="B332" s="185"/>
      <c r="C332" s="186"/>
      <c r="D332" s="186"/>
    </row>
    <row r="333" spans="1:4" s="176" customFormat="1" x14ac:dyDescent="0.25">
      <c r="A333" s="193"/>
      <c r="B333" s="193"/>
      <c r="C333" s="186"/>
      <c r="D333" s="186"/>
    </row>
    <row r="334" spans="1:4" s="175" customFormat="1" x14ac:dyDescent="0.25">
      <c r="A334" s="191"/>
      <c r="B334" s="191"/>
      <c r="C334" s="186"/>
      <c r="D334" s="186"/>
    </row>
    <row r="335" spans="1:4" s="175" customFormat="1" x14ac:dyDescent="0.25">
      <c r="A335" s="185"/>
      <c r="B335" s="185"/>
      <c r="C335" s="186"/>
      <c r="D335" s="186"/>
    </row>
    <row r="336" spans="1:4" s="175" customFormat="1" x14ac:dyDescent="0.25">
      <c r="A336" s="193"/>
      <c r="B336" s="193"/>
      <c r="C336" s="186"/>
      <c r="D336" s="186"/>
    </row>
    <row r="337" spans="1:4" s="175" customFormat="1" x14ac:dyDescent="0.25">
      <c r="A337" s="185"/>
      <c r="B337" s="185"/>
      <c r="C337" s="186"/>
      <c r="D337" s="186"/>
    </row>
    <row r="338" spans="1:4" s="176" customFormat="1" x14ac:dyDescent="0.25">
      <c r="A338" s="185"/>
      <c r="B338" s="185"/>
      <c r="C338" s="186"/>
      <c r="D338" s="186"/>
    </row>
    <row r="339" spans="1:4" s="176" customFormat="1" x14ac:dyDescent="0.25">
      <c r="A339" s="185"/>
      <c r="B339" s="185"/>
      <c r="C339" s="186"/>
      <c r="D339" s="186"/>
    </row>
    <row r="340" spans="1:4" s="176" customFormat="1" x14ac:dyDescent="0.25">
      <c r="A340" s="185"/>
      <c r="B340" s="185"/>
      <c r="C340" s="186"/>
      <c r="D340" s="186"/>
    </row>
    <row r="341" spans="1:4" s="176" customFormat="1" x14ac:dyDescent="0.25">
      <c r="A341" s="185"/>
      <c r="B341" s="185"/>
      <c r="C341" s="186"/>
      <c r="D341" s="186"/>
    </row>
    <row r="342" spans="1:4" s="176" customFormat="1" x14ac:dyDescent="0.25">
      <c r="A342" s="185"/>
      <c r="B342" s="185"/>
      <c r="C342" s="184"/>
      <c r="D342" s="186"/>
    </row>
    <row r="343" spans="1:4" s="176" customFormat="1" x14ac:dyDescent="0.25">
      <c r="A343" s="185"/>
      <c r="B343" s="185"/>
      <c r="C343" s="184"/>
      <c r="D343" s="186"/>
    </row>
    <row r="344" spans="1:4" s="176" customFormat="1" x14ac:dyDescent="0.25">
      <c r="A344" s="185"/>
      <c r="B344" s="185"/>
      <c r="C344" s="184"/>
      <c r="D344" s="186"/>
    </row>
    <row r="345" spans="1:4" s="176" customFormat="1" x14ac:dyDescent="0.25">
      <c r="A345" s="185"/>
      <c r="B345" s="185"/>
      <c r="C345" s="184"/>
      <c r="D345" s="186"/>
    </row>
    <row r="346" spans="1:4" s="176" customFormat="1" x14ac:dyDescent="0.25">
      <c r="B346" s="206"/>
      <c r="C346" s="188"/>
      <c r="D346" s="207"/>
    </row>
    <row r="347" spans="1:4" s="176" customFormat="1" x14ac:dyDescent="0.25">
      <c r="A347" s="273"/>
      <c r="B347" s="274"/>
      <c r="C347" s="274"/>
      <c r="D347" s="274"/>
    </row>
    <row r="348" spans="1:4" s="176" customFormat="1" x14ac:dyDescent="0.25">
      <c r="B348" s="178"/>
      <c r="C348" s="179"/>
      <c r="D348" s="179"/>
    </row>
    <row r="349" spans="1:4" s="176" customFormat="1" x14ac:dyDescent="0.25">
      <c r="A349" s="180"/>
      <c r="B349" s="188"/>
      <c r="C349" s="188"/>
      <c r="D349" s="188"/>
    </row>
    <row r="350" spans="1:4" s="176" customFormat="1" x14ac:dyDescent="0.25">
      <c r="A350" s="180"/>
      <c r="B350" s="188"/>
      <c r="C350" s="188"/>
      <c r="D350" s="188"/>
    </row>
    <row r="351" spans="1:4" s="176" customFormat="1" x14ac:dyDescent="0.25">
      <c r="A351" s="180"/>
      <c r="B351" s="188"/>
      <c r="C351" s="188"/>
      <c r="D351" s="188"/>
    </row>
    <row r="352" spans="1:4" s="176" customFormat="1" x14ac:dyDescent="0.25">
      <c r="A352" s="180"/>
      <c r="B352" s="188"/>
      <c r="C352" s="188"/>
      <c r="D352" s="188"/>
    </row>
    <row r="353" spans="1:5" s="176" customFormat="1" x14ac:dyDescent="0.25">
      <c r="A353" s="180"/>
      <c r="B353" s="188"/>
      <c r="C353" s="188"/>
      <c r="D353" s="188"/>
    </row>
    <row r="354" spans="1:5" s="176" customFormat="1" x14ac:dyDescent="0.25">
      <c r="A354" s="180"/>
      <c r="B354" s="210"/>
      <c r="C354" s="210"/>
      <c r="D354" s="210"/>
    </row>
    <row r="355" spans="1:5" s="176" customFormat="1" x14ac:dyDescent="0.25">
      <c r="A355" s="211"/>
      <c r="B355" s="188"/>
      <c r="C355" s="188"/>
      <c r="D355" s="188"/>
    </row>
    <row r="356" spans="1:5" s="176" customFormat="1" x14ac:dyDescent="0.25">
      <c r="A356" s="180"/>
      <c r="B356" s="188"/>
      <c r="C356" s="188"/>
      <c r="D356" s="188"/>
    </row>
    <row r="357" spans="1:5" s="176" customFormat="1" x14ac:dyDescent="0.25">
      <c r="A357" s="180"/>
      <c r="B357" s="188"/>
      <c r="C357" s="188"/>
      <c r="D357" s="188"/>
    </row>
    <row r="358" spans="1:5" s="176" customFormat="1" x14ac:dyDescent="0.25">
      <c r="A358" s="180"/>
      <c r="B358" s="178"/>
      <c r="C358" s="178"/>
      <c r="D358" s="178"/>
    </row>
    <row r="359" spans="1:5" s="176" customFormat="1" x14ac:dyDescent="0.25">
      <c r="B359" s="206"/>
      <c r="C359" s="146"/>
      <c r="D359" s="146"/>
    </row>
    <row r="360" spans="1:5" s="176" customFormat="1" x14ac:dyDescent="0.25">
      <c r="A360" s="273"/>
      <c r="B360" s="274"/>
      <c r="C360" s="274"/>
      <c r="D360" s="146"/>
    </row>
    <row r="361" spans="1:5" s="176" customFormat="1" x14ac:dyDescent="0.25">
      <c r="A361" s="180"/>
      <c r="B361" s="178"/>
      <c r="C361" s="179"/>
      <c r="D361" s="179"/>
    </row>
    <row r="362" spans="1:5" s="176" customFormat="1" x14ac:dyDescent="0.25">
      <c r="A362" s="180"/>
      <c r="B362" s="188"/>
      <c r="C362" s="188"/>
      <c r="D362" s="188"/>
    </row>
    <row r="363" spans="1:5" s="176" customFormat="1" x14ac:dyDescent="0.25">
      <c r="A363" s="180"/>
      <c r="B363" s="188"/>
      <c r="C363" s="188"/>
      <c r="D363" s="188"/>
    </row>
    <row r="364" spans="1:5" s="176" customFormat="1" x14ac:dyDescent="0.25">
      <c r="A364" s="180"/>
      <c r="B364" s="146"/>
      <c r="C364" s="146"/>
      <c r="D364" s="212"/>
    </row>
    <row r="365" spans="1:5" s="176" customFormat="1" x14ac:dyDescent="0.25">
      <c r="A365" s="180"/>
      <c r="B365" s="146"/>
      <c r="C365" s="146"/>
      <c r="D365" s="146"/>
    </row>
    <row r="366" spans="1:5" s="176" customFormat="1" x14ac:dyDescent="0.25">
      <c r="A366" s="180"/>
      <c r="B366" s="188"/>
      <c r="C366" s="188"/>
      <c r="D366" s="188"/>
    </row>
    <row r="367" spans="1:5" s="176" customFormat="1" x14ac:dyDescent="0.25">
      <c r="A367" s="180"/>
      <c r="B367" s="188"/>
      <c r="C367" s="188"/>
      <c r="D367" s="188"/>
    </row>
    <row r="368" spans="1:5" s="176" customFormat="1" x14ac:dyDescent="0.25">
      <c r="A368" s="180"/>
      <c r="B368" s="146"/>
      <c r="C368" s="146"/>
      <c r="D368" s="146"/>
      <c r="E368" s="175"/>
    </row>
    <row r="369" spans="1:4" s="175" customFormat="1" x14ac:dyDescent="0.25">
      <c r="A369" s="180"/>
      <c r="B369" s="205"/>
      <c r="C369" s="205"/>
      <c r="D369" s="205"/>
    </row>
    <row r="370" spans="1:4" s="175" customFormat="1" x14ac:dyDescent="0.25">
      <c r="A370" s="180"/>
      <c r="B370" s="188"/>
      <c r="C370" s="188"/>
      <c r="D370" s="188"/>
    </row>
    <row r="371" spans="1:4" s="175" customFormat="1" x14ac:dyDescent="0.25">
      <c r="A371" s="180"/>
      <c r="B371" s="188"/>
      <c r="C371" s="188"/>
      <c r="D371" s="188"/>
    </row>
    <row r="372" spans="1:4" s="176" customFormat="1" x14ac:dyDescent="0.25">
      <c r="A372" s="180"/>
      <c r="B372" s="205"/>
      <c r="C372" s="205"/>
      <c r="D372" s="205"/>
    </row>
    <row r="373" spans="1:4" s="176" customFormat="1" x14ac:dyDescent="0.25">
      <c r="A373" s="180"/>
      <c r="B373" s="146"/>
      <c r="C373" s="146"/>
      <c r="D373" s="146"/>
    </row>
    <row r="374" spans="1:4" s="176" customFormat="1" x14ac:dyDescent="0.25">
      <c r="A374" s="180"/>
      <c r="B374" s="188"/>
      <c r="C374" s="188"/>
      <c r="D374" s="188"/>
    </row>
    <row r="375" spans="1:4" s="176" customFormat="1" x14ac:dyDescent="0.25">
      <c r="A375" s="180"/>
      <c r="B375" s="188"/>
      <c r="C375" s="188"/>
      <c r="D375" s="188"/>
    </row>
    <row r="376" spans="1:4" s="176" customFormat="1" x14ac:dyDescent="0.25">
      <c r="A376" s="180"/>
      <c r="B376" s="146"/>
      <c r="C376" s="146"/>
      <c r="D376" s="146"/>
    </row>
    <row r="377" spans="1:4" s="176" customFormat="1" x14ac:dyDescent="0.25">
      <c r="A377" s="180"/>
      <c r="B377" s="179"/>
      <c r="C377" s="179"/>
      <c r="D377" s="179"/>
    </row>
    <row r="378" spans="1:4" s="176" customFormat="1" x14ac:dyDescent="0.25">
      <c r="A378" s="180"/>
      <c r="B378" s="179"/>
      <c r="C378" s="179"/>
      <c r="D378" s="179"/>
    </row>
    <row r="379" spans="1:4" s="176" customFormat="1" x14ac:dyDescent="0.25">
      <c r="A379" s="180"/>
      <c r="B379" s="206"/>
      <c r="C379" s="146"/>
      <c r="D379" s="146"/>
    </row>
    <row r="380" spans="1:4" s="176" customFormat="1" x14ac:dyDescent="0.25">
      <c r="A380" s="180"/>
      <c r="B380" s="178"/>
      <c r="C380" s="178"/>
      <c r="D380" s="178"/>
    </row>
    <row r="381" spans="1:4" s="176" customFormat="1" x14ac:dyDescent="0.25">
      <c r="A381" s="180"/>
      <c r="B381" s="210"/>
      <c r="C381" s="210"/>
      <c r="D381" s="210"/>
    </row>
    <row r="382" spans="1:4" s="176" customFormat="1" x14ac:dyDescent="0.25">
      <c r="A382" s="180"/>
      <c r="B382" s="210"/>
      <c r="C382" s="210"/>
      <c r="D382" s="210"/>
    </row>
    <row r="383" spans="1:4" s="176" customFormat="1" x14ac:dyDescent="0.25">
      <c r="A383" s="180"/>
      <c r="B383" s="210"/>
      <c r="C383" s="210"/>
      <c r="D383" s="210"/>
    </row>
    <row r="384" spans="1:4" s="176" customFormat="1" x14ac:dyDescent="0.25">
      <c r="A384" s="180"/>
      <c r="B384" s="210"/>
      <c r="C384" s="210"/>
      <c r="D384" s="210"/>
    </row>
    <row r="385" spans="1:5" s="176" customFormat="1" x14ac:dyDescent="0.25">
      <c r="A385" s="180"/>
      <c r="B385" s="213"/>
      <c r="C385" s="213"/>
      <c r="D385" s="213"/>
    </row>
    <row r="386" spans="1:5" s="176" customFormat="1" x14ac:dyDescent="0.25">
      <c r="B386" s="206"/>
      <c r="C386" s="146"/>
      <c r="D386" s="146"/>
    </row>
    <row r="387" spans="1:5" s="176" customFormat="1" x14ac:dyDescent="0.25">
      <c r="B387" s="178"/>
      <c r="C387" s="178"/>
      <c r="D387" s="178"/>
    </row>
    <row r="388" spans="1:5" s="176" customFormat="1" x14ac:dyDescent="0.25">
      <c r="B388" s="187"/>
      <c r="C388" s="187"/>
      <c r="D388" s="187"/>
    </row>
    <row r="389" spans="1:5" s="176" customFormat="1" x14ac:dyDescent="0.25">
      <c r="B389" s="187"/>
      <c r="C389" s="187"/>
      <c r="D389" s="187"/>
      <c r="E389" s="175"/>
    </row>
    <row r="390" spans="1:5" s="175" customFormat="1" x14ac:dyDescent="0.25">
      <c r="A390" s="185"/>
      <c r="B390" s="214"/>
      <c r="C390" s="214"/>
      <c r="D390" s="187"/>
      <c r="E390" s="176"/>
    </row>
    <row r="391" spans="1:5" s="176" customFormat="1" x14ac:dyDescent="0.25">
      <c r="B391" s="187"/>
      <c r="C391" s="187"/>
      <c r="D391" s="187"/>
    </row>
    <row r="392" spans="1:5" s="176" customFormat="1" x14ac:dyDescent="0.25">
      <c r="B392" s="187"/>
      <c r="C392" s="187"/>
      <c r="D392" s="187"/>
    </row>
    <row r="393" spans="1:5" s="176" customFormat="1" x14ac:dyDescent="0.25">
      <c r="B393" s="187"/>
      <c r="C393" s="187"/>
      <c r="D393" s="187"/>
    </row>
    <row r="394" spans="1:5" s="176" customFormat="1" x14ac:dyDescent="0.25">
      <c r="B394" s="206"/>
      <c r="C394" s="146"/>
      <c r="D394" s="146"/>
    </row>
    <row r="395" spans="1:5" s="176" customFormat="1" x14ac:dyDescent="0.25">
      <c r="B395" s="206"/>
      <c r="C395" s="146"/>
      <c r="D395" s="146"/>
    </row>
    <row r="396" spans="1:5" s="176" customFormat="1" x14ac:dyDescent="0.25">
      <c r="B396" s="206"/>
      <c r="C396" s="146"/>
      <c r="D396" s="146"/>
    </row>
    <row r="397" spans="1:5" s="176" customFormat="1" x14ac:dyDescent="0.25">
      <c r="B397" s="206"/>
      <c r="C397" s="146"/>
      <c r="D397" s="146"/>
    </row>
    <row r="398" spans="1:5" s="176" customFormat="1" x14ac:dyDescent="0.25">
      <c r="B398" s="206"/>
      <c r="C398" s="146"/>
      <c r="D398" s="146"/>
    </row>
    <row r="399" spans="1:5" s="176" customFormat="1" x14ac:dyDescent="0.25">
      <c r="B399" s="206"/>
      <c r="C399" s="146"/>
      <c r="D399" s="146"/>
    </row>
    <row r="400" spans="1:5" s="176" customFormat="1" x14ac:dyDescent="0.25">
      <c r="B400" s="206"/>
      <c r="C400" s="146"/>
      <c r="D400" s="146"/>
    </row>
    <row r="401" spans="1:5" s="176" customFormat="1" x14ac:dyDescent="0.25">
      <c r="B401" s="206"/>
      <c r="C401" s="146"/>
      <c r="D401" s="146"/>
    </row>
    <row r="402" spans="1:5" s="176" customFormat="1" ht="21" x14ac:dyDescent="0.35">
      <c r="A402" s="275"/>
      <c r="B402" s="275"/>
      <c r="C402" s="275"/>
      <c r="D402" s="275"/>
    </row>
    <row r="403" spans="1:5" s="175" customFormat="1" x14ac:dyDescent="0.25">
      <c r="A403" s="216"/>
      <c r="B403" s="216"/>
      <c r="C403" s="215"/>
      <c r="D403" s="205"/>
      <c r="E403" s="147"/>
    </row>
    <row r="404" spans="1:5" s="175" customFormat="1" x14ac:dyDescent="0.25">
      <c r="A404" s="201"/>
      <c r="B404" s="201"/>
      <c r="C404" s="217"/>
      <c r="D404" s="205"/>
      <c r="E404" s="147"/>
    </row>
    <row r="405" spans="1:5" s="176" customFormat="1" x14ac:dyDescent="0.25">
      <c r="A405" s="201"/>
      <c r="B405" s="201"/>
      <c r="C405" s="217"/>
      <c r="D405" s="205"/>
    </row>
    <row r="406" spans="1:5" s="175" customFormat="1" x14ac:dyDescent="0.25">
      <c r="A406" s="216"/>
      <c r="B406" s="216"/>
      <c r="C406" s="215"/>
      <c r="D406" s="205"/>
      <c r="E406" s="147"/>
    </row>
    <row r="407" spans="1:5" s="176" customFormat="1" x14ac:dyDescent="0.25">
      <c r="A407" s="185"/>
      <c r="B407" s="185"/>
      <c r="C407" s="184"/>
      <c r="D407" s="186"/>
      <c r="E407" s="147"/>
    </row>
    <row r="408" spans="1:5" s="176" customFormat="1" x14ac:dyDescent="0.25">
      <c r="B408" s="206"/>
      <c r="C408" s="146"/>
      <c r="D408" s="146"/>
    </row>
    <row r="409" spans="1:5" s="176" customFormat="1" x14ac:dyDescent="0.25">
      <c r="B409" s="206"/>
      <c r="C409" s="146"/>
      <c r="D409" s="146"/>
    </row>
    <row r="410" spans="1:5" s="176" customFormat="1" x14ac:dyDescent="0.25">
      <c r="B410" s="206"/>
      <c r="C410" s="146"/>
      <c r="D410" s="146"/>
    </row>
    <row r="411" spans="1:5" s="176" customFormat="1" x14ac:dyDescent="0.25">
      <c r="B411" s="206"/>
      <c r="C411" s="146"/>
      <c r="D411" s="146"/>
    </row>
    <row r="412" spans="1:5" s="174" customFormat="1" x14ac:dyDescent="0.25">
      <c r="B412" s="46"/>
      <c r="C412" s="37"/>
      <c r="D412" s="37"/>
    </row>
  </sheetData>
  <sortState xmlns:xlrd2="http://schemas.microsoft.com/office/spreadsheetml/2017/richdata2" ref="A2:F245">
    <sortCondition ref="C2:C245"/>
    <sortCondition descending="1" ref="F2:F245"/>
  </sortState>
  <mergeCells count="3">
    <mergeCell ref="A347:D347"/>
    <mergeCell ref="A360:C360"/>
    <mergeCell ref="A402:D402"/>
  </mergeCells>
  <phoneticPr fontId="4" type="noConversion"/>
  <conditionalFormatting sqref="A161 A158 A32 C11 C36 C99 C96:C97 C110 C174 C171 C152 A93 A90:A91 A11">
    <cfRule type="cellIs" dxfId="2" priority="2" stopIfTrue="1" operator="lessThan">
      <formula>0</formula>
    </cfRule>
  </conditionalFormatting>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MASTER DATA</vt:lpstr>
      <vt:lpstr>MASTER DATA BASICS</vt:lpstr>
      <vt:lpstr>Top Basics Sq</vt:lpstr>
      <vt:lpstr>Distinguished Grads 10%</vt:lpstr>
      <vt:lpstr>Sheet1</vt:lpstr>
      <vt:lpstr>Academic</vt:lpstr>
      <vt:lpstr>Drill</vt:lpstr>
      <vt:lpstr>Dorm</vt:lpstr>
      <vt:lpstr>PT Ribbon</vt:lpstr>
      <vt:lpstr>Orienteering</vt:lpstr>
      <vt:lpstr>Wing and Flt CCs</vt:lpstr>
      <vt:lpstr>Wando Basics</vt:lpstr>
      <vt:lpstr>'MASTER DATA'!Print_Area</vt:lpstr>
      <vt:lpstr>Orienteering!Print_Area</vt:lpstr>
      <vt:lpstr>'Wing and Flt CCs'!Print_Area</vt:lpstr>
      <vt:lpstr>Orienteering!Print_Titles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 Gardner</dc:creator>
  <cp:lastModifiedBy>Windows User</cp:lastModifiedBy>
  <cp:lastPrinted>2019-06-13T16:47:18Z</cp:lastPrinted>
  <dcterms:created xsi:type="dcterms:W3CDTF">2009-06-15T20:08:14Z</dcterms:created>
  <dcterms:modified xsi:type="dcterms:W3CDTF">2019-08-02T14:43:50Z</dcterms:modified>
</cp:coreProperties>
</file>